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0B0932BE-07B1-4AEA-9A22-BD6D2484F0B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общая" sheetId="1" r:id="rId1"/>
  </sheets>
  <definedNames>
    <definedName name="_GoBack" localSheetId="0">общая!#REF!</definedName>
    <definedName name="_xlnm._FilterDatabase" localSheetId="0" hidden="1">общая!$C$9:$F$190</definedName>
    <definedName name="_xlnm.Print_Titles" localSheetId="0">общая!$8:$9</definedName>
    <definedName name="_xlnm.Print_Area" localSheetId="0">общая!$A$1:$J$190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6" i="1" l="1"/>
  <c r="J163" i="1"/>
  <c r="J171" i="1"/>
  <c r="J177" i="1"/>
  <c r="J183" i="1"/>
  <c r="J189" i="1"/>
  <c r="I137" i="1"/>
  <c r="I136" i="1" s="1"/>
  <c r="I135" i="1" s="1"/>
  <c r="H137" i="1"/>
  <c r="H136" i="1" s="1"/>
  <c r="H135" i="1" s="1"/>
  <c r="I188" i="1"/>
  <c r="J188" i="1" s="1"/>
  <c r="H188" i="1"/>
  <c r="H187" i="1" s="1"/>
  <c r="H186" i="1" s="1"/>
  <c r="H185" i="1" s="1"/>
  <c r="H184" i="1" s="1"/>
  <c r="G188" i="1"/>
  <c r="G187" i="1" s="1"/>
  <c r="G186" i="1" s="1"/>
  <c r="G185" i="1" s="1"/>
  <c r="G184" i="1" s="1"/>
  <c r="I187" i="1"/>
  <c r="I186" i="1" s="1"/>
  <c r="I185" i="1" s="1"/>
  <c r="I184" i="1" s="1"/>
  <c r="J184" i="1" s="1"/>
  <c r="I176" i="1"/>
  <c r="J176" i="1" s="1"/>
  <c r="H176" i="1"/>
  <c r="H175" i="1" s="1"/>
  <c r="H174" i="1" s="1"/>
  <c r="H173" i="1" s="1"/>
  <c r="H172" i="1" s="1"/>
  <c r="G176" i="1"/>
  <c r="G175" i="1" s="1"/>
  <c r="G174" i="1" s="1"/>
  <c r="G173" i="1" s="1"/>
  <c r="G172" i="1" s="1"/>
  <c r="I162" i="1"/>
  <c r="J162" i="1" s="1"/>
  <c r="H162" i="1"/>
  <c r="H161" i="1" s="1"/>
  <c r="H160" i="1" s="1"/>
  <c r="H159" i="1" s="1"/>
  <c r="H158" i="1" s="1"/>
  <c r="H157" i="1" s="1"/>
  <c r="G162" i="1"/>
  <c r="G161" i="1" s="1"/>
  <c r="G160" i="1" s="1"/>
  <c r="G159" i="1" s="1"/>
  <c r="G158" i="1" s="1"/>
  <c r="G157" i="1" s="1"/>
  <c r="H151" i="1"/>
  <c r="I151" i="1"/>
  <c r="J128" i="1"/>
  <c r="J124" i="1"/>
  <c r="I127" i="1"/>
  <c r="I126" i="1" s="1"/>
  <c r="I125" i="1" s="1"/>
  <c r="H127" i="1"/>
  <c r="H126" i="1" s="1"/>
  <c r="H125" i="1" s="1"/>
  <c r="G127" i="1"/>
  <c r="G126" i="1" s="1"/>
  <c r="G125" i="1" s="1"/>
  <c r="I123" i="1"/>
  <c r="I122" i="1" s="1"/>
  <c r="I121" i="1" s="1"/>
  <c r="I120" i="1" s="1"/>
  <c r="I119" i="1" s="1"/>
  <c r="H123" i="1"/>
  <c r="H122" i="1" s="1"/>
  <c r="H121" i="1" s="1"/>
  <c r="H120" i="1" s="1"/>
  <c r="G123" i="1"/>
  <c r="G122" i="1" s="1"/>
  <c r="G121" i="1" s="1"/>
  <c r="G120" i="1" s="1"/>
  <c r="J81" i="1"/>
  <c r="I80" i="1"/>
  <c r="I78" i="1" s="1"/>
  <c r="H80" i="1"/>
  <c r="H79" i="1" s="1"/>
  <c r="H77" i="1" s="1"/>
  <c r="G80" i="1"/>
  <c r="G78" i="1" s="1"/>
  <c r="G77" i="1" s="1"/>
  <c r="H119" i="1" l="1"/>
  <c r="J187" i="1"/>
  <c r="J186" i="1"/>
  <c r="J185" i="1"/>
  <c r="J119" i="1"/>
  <c r="J127" i="1"/>
  <c r="I161" i="1"/>
  <c r="J161" i="1" s="1"/>
  <c r="I175" i="1"/>
  <c r="J175" i="1" s="1"/>
  <c r="J121" i="1"/>
  <c r="J120" i="1"/>
  <c r="J123" i="1"/>
  <c r="H78" i="1"/>
  <c r="J78" i="1" s="1"/>
  <c r="J80" i="1"/>
  <c r="J122" i="1"/>
  <c r="G119" i="1"/>
  <c r="J125" i="1"/>
  <c r="J126" i="1"/>
  <c r="I79" i="1"/>
  <c r="G79" i="1"/>
  <c r="I160" i="1" l="1"/>
  <c r="J160" i="1" s="1"/>
  <c r="I174" i="1"/>
  <c r="J174" i="1" s="1"/>
  <c r="I77" i="1"/>
  <c r="J77" i="1" s="1"/>
  <c r="J79" i="1"/>
  <c r="I173" i="1" l="1"/>
  <c r="J173" i="1" s="1"/>
  <c r="I159" i="1"/>
  <c r="J159" i="1" s="1"/>
  <c r="I158" i="1" l="1"/>
  <c r="J158" i="1" s="1"/>
  <c r="I172" i="1"/>
  <c r="J172" i="1" s="1"/>
  <c r="I157" i="1" l="1"/>
  <c r="J157" i="1" s="1"/>
  <c r="G137" i="1" l="1"/>
  <c r="G136" i="1" s="1"/>
  <c r="G135" i="1" s="1"/>
  <c r="J17" i="1" l="1"/>
  <c r="J18" i="1"/>
  <c r="J19" i="1"/>
  <c r="J20" i="1"/>
  <c r="J21" i="1"/>
  <c r="J22" i="1"/>
  <c r="J23" i="1"/>
  <c r="J29" i="1"/>
  <c r="J33" i="1"/>
  <c r="J35" i="1"/>
  <c r="J40" i="1"/>
  <c r="J46" i="1"/>
  <c r="J52" i="1"/>
  <c r="J57" i="1"/>
  <c r="J64" i="1"/>
  <c r="J72" i="1"/>
  <c r="J96" i="1"/>
  <c r="J97" i="1"/>
  <c r="J98" i="1"/>
  <c r="J99" i="1"/>
  <c r="J100" i="1"/>
  <c r="J101" i="1"/>
  <c r="J102" i="1"/>
  <c r="J103" i="1"/>
  <c r="J104" i="1"/>
  <c r="J105" i="1"/>
  <c r="J106" i="1"/>
  <c r="J108" i="1"/>
  <c r="J109" i="1"/>
  <c r="J110" i="1"/>
  <c r="J111" i="1"/>
  <c r="J112" i="1"/>
  <c r="J113" i="1"/>
  <c r="J114" i="1"/>
  <c r="J115" i="1"/>
  <c r="J116" i="1"/>
  <c r="J117" i="1"/>
  <c r="J118" i="1"/>
  <c r="J134" i="1"/>
  <c r="J135" i="1"/>
  <c r="J136" i="1"/>
  <c r="J137" i="1"/>
  <c r="J138" i="1"/>
  <c r="J143" i="1"/>
  <c r="J148" i="1"/>
  <c r="J152" i="1"/>
  <c r="H182" i="1"/>
  <c r="H181" i="1" s="1"/>
  <c r="H180" i="1" s="1"/>
  <c r="H179" i="1" s="1"/>
  <c r="H178" i="1" s="1"/>
  <c r="H170" i="1"/>
  <c r="H169" i="1" s="1"/>
  <c r="H168" i="1" s="1"/>
  <c r="H167" i="1" s="1"/>
  <c r="H155" i="1"/>
  <c r="H154" i="1" s="1"/>
  <c r="H153" i="1" s="1"/>
  <c r="H150" i="1"/>
  <c r="H149" i="1" s="1"/>
  <c r="H147" i="1"/>
  <c r="H146" i="1" s="1"/>
  <c r="H145" i="1" s="1"/>
  <c r="H142" i="1"/>
  <c r="H141" i="1" s="1"/>
  <c r="H140" i="1" s="1"/>
  <c r="H139" i="1" s="1"/>
  <c r="H133" i="1"/>
  <c r="H132" i="1" s="1"/>
  <c r="H131" i="1" s="1"/>
  <c r="H130" i="1" s="1"/>
  <c r="H95" i="1"/>
  <c r="H94" i="1" s="1"/>
  <c r="H92" i="1" s="1"/>
  <c r="H91" i="1" s="1"/>
  <c r="H90" i="1" s="1"/>
  <c r="H89" i="1" s="1"/>
  <c r="H87" i="1"/>
  <c r="H86" i="1" s="1"/>
  <c r="H82" i="1" s="1"/>
  <c r="H84" i="1"/>
  <c r="H83" i="1" s="1"/>
  <c r="H73" i="1"/>
  <c r="H71" i="1"/>
  <c r="H65" i="1"/>
  <c r="H63" i="1"/>
  <c r="H61" i="1"/>
  <c r="H56" i="1"/>
  <c r="H55" i="1" s="1"/>
  <c r="H54" i="1" s="1"/>
  <c r="H53" i="1" s="1"/>
  <c r="H51" i="1"/>
  <c r="H50" i="1" s="1"/>
  <c r="H49" i="1" s="1"/>
  <c r="H48" i="1" s="1"/>
  <c r="H47" i="1" s="1"/>
  <c r="H45" i="1"/>
  <c r="H44" i="1" s="1"/>
  <c r="H43" i="1" s="1"/>
  <c r="H42" i="1" s="1"/>
  <c r="H41" i="1" s="1"/>
  <c r="H39" i="1"/>
  <c r="H38" i="1" s="1"/>
  <c r="H36" i="1"/>
  <c r="H34" i="1"/>
  <c r="H32" i="1"/>
  <c r="H28" i="1"/>
  <c r="H27" i="1" s="1"/>
  <c r="H25" i="1" s="1"/>
  <c r="H16" i="1"/>
  <c r="H15" i="1" s="1"/>
  <c r="H14" i="1" s="1"/>
  <c r="H13" i="1" s="1"/>
  <c r="H12" i="1" s="1"/>
  <c r="H70" i="1" l="1"/>
  <c r="H69" i="1" s="1"/>
  <c r="H68" i="1" s="1"/>
  <c r="H67" i="1" s="1"/>
  <c r="H60" i="1"/>
  <c r="H59" i="1" s="1"/>
  <c r="H58" i="1" s="1"/>
  <c r="H93" i="1"/>
  <c r="H76" i="1"/>
  <c r="H75" i="1" s="1"/>
  <c r="H31" i="1"/>
  <c r="H30" i="1" s="1"/>
  <c r="H24" i="1" s="1"/>
  <c r="H166" i="1"/>
  <c r="H165" i="1"/>
  <c r="H164" i="1" s="1"/>
  <c r="H144" i="1"/>
  <c r="H129" i="1" s="1"/>
  <c r="H107" i="1" s="1"/>
  <c r="H11" i="1" l="1"/>
  <c r="H190" i="1" s="1"/>
  <c r="I84" i="1"/>
  <c r="I83" i="1" s="1"/>
  <c r="G84" i="1"/>
  <c r="G83" i="1" s="1"/>
  <c r="I170" i="1" l="1"/>
  <c r="J170" i="1" s="1"/>
  <c r="G170" i="1"/>
  <c r="G169" i="1" s="1"/>
  <c r="G168" i="1" s="1"/>
  <c r="G167" i="1" s="1"/>
  <c r="I51" i="1"/>
  <c r="G51" i="1"/>
  <c r="G50" i="1" s="1"/>
  <c r="G49" i="1" s="1"/>
  <c r="G48" i="1" s="1"/>
  <c r="G47" i="1" s="1"/>
  <c r="I50" i="1" l="1"/>
  <c r="J51" i="1"/>
  <c r="I169" i="1"/>
  <c r="J169" i="1" s="1"/>
  <c r="G166" i="1"/>
  <c r="G165" i="1"/>
  <c r="G164" i="1" s="1"/>
  <c r="G151" i="1"/>
  <c r="G150" i="1" s="1"/>
  <c r="G149" i="1" s="1"/>
  <c r="I147" i="1"/>
  <c r="G147" i="1"/>
  <c r="G146" i="1" s="1"/>
  <c r="G145" i="1" s="1"/>
  <c r="I142" i="1"/>
  <c r="G142" i="1"/>
  <c r="G141" i="1" s="1"/>
  <c r="G140" i="1" s="1"/>
  <c r="G139" i="1" s="1"/>
  <c r="I146" i="1" l="1"/>
  <c r="J147" i="1"/>
  <c r="I168" i="1"/>
  <c r="J168" i="1" s="1"/>
  <c r="I141" i="1"/>
  <c r="J142" i="1"/>
  <c r="I150" i="1"/>
  <c r="J151" i="1"/>
  <c r="I49" i="1"/>
  <c r="J50" i="1"/>
  <c r="G144" i="1"/>
  <c r="I63" i="1"/>
  <c r="J63" i="1" s="1"/>
  <c r="G63" i="1"/>
  <c r="I48" i="1" l="1"/>
  <c r="J49" i="1"/>
  <c r="I145" i="1"/>
  <c r="J146" i="1"/>
  <c r="I140" i="1"/>
  <c r="I139" i="1" s="1"/>
  <c r="J141" i="1"/>
  <c r="I149" i="1"/>
  <c r="J149" i="1" s="1"/>
  <c r="J150" i="1"/>
  <c r="I167" i="1"/>
  <c r="J167" i="1" s="1"/>
  <c r="I95" i="1"/>
  <c r="G95" i="1"/>
  <c r="G94" i="1" s="1"/>
  <c r="I133" i="1"/>
  <c r="G133" i="1"/>
  <c r="G132" i="1" s="1"/>
  <c r="G131" i="1" s="1"/>
  <c r="G130" i="1" s="1"/>
  <c r="I132" i="1" l="1"/>
  <c r="J133" i="1"/>
  <c r="J145" i="1"/>
  <c r="I144" i="1"/>
  <c r="J144" i="1" s="1"/>
  <c r="I94" i="1"/>
  <c r="J94" i="1" s="1"/>
  <c r="J95" i="1"/>
  <c r="I166" i="1"/>
  <c r="J166" i="1" s="1"/>
  <c r="I165" i="1"/>
  <c r="J165" i="1" s="1"/>
  <c r="J139" i="1"/>
  <c r="J140" i="1"/>
  <c r="I47" i="1"/>
  <c r="J47" i="1" s="1"/>
  <c r="J48" i="1"/>
  <c r="G92" i="1"/>
  <c r="G91" i="1" s="1"/>
  <c r="G90" i="1" s="1"/>
  <c r="G89" i="1" s="1"/>
  <c r="G93" i="1"/>
  <c r="I93" i="1" l="1"/>
  <c r="J93" i="1" s="1"/>
  <c r="I164" i="1"/>
  <c r="J164" i="1" s="1"/>
  <c r="I92" i="1"/>
  <c r="I131" i="1"/>
  <c r="J132" i="1"/>
  <c r="I182" i="1"/>
  <c r="G182" i="1"/>
  <c r="G181" i="1" s="1"/>
  <c r="G180" i="1" s="1"/>
  <c r="G179" i="1" s="1"/>
  <c r="G178" i="1" s="1"/>
  <c r="I155" i="1"/>
  <c r="G155" i="1"/>
  <c r="G154" i="1" s="1"/>
  <c r="G153" i="1" s="1"/>
  <c r="G129" i="1" s="1"/>
  <c r="I87" i="1"/>
  <c r="I86" i="1" s="1"/>
  <c r="G87" i="1"/>
  <c r="G86" i="1" s="1"/>
  <c r="G82" i="1" s="1"/>
  <c r="G76" i="1" s="1"/>
  <c r="I71" i="1"/>
  <c r="J71" i="1" s="1"/>
  <c r="G71" i="1"/>
  <c r="I73" i="1"/>
  <c r="G73" i="1"/>
  <c r="I61" i="1"/>
  <c r="G61" i="1"/>
  <c r="I65" i="1"/>
  <c r="G65" i="1"/>
  <c r="I56" i="1"/>
  <c r="G56" i="1"/>
  <c r="G55" i="1" s="1"/>
  <c r="G54" i="1" s="1"/>
  <c r="G53" i="1" s="1"/>
  <c r="I45" i="1"/>
  <c r="G45" i="1"/>
  <c r="G44" i="1" s="1"/>
  <c r="G43" i="1" s="1"/>
  <c r="G42" i="1" s="1"/>
  <c r="G41" i="1" s="1"/>
  <c r="I28" i="1"/>
  <c r="G28" i="1"/>
  <c r="G27" i="1" s="1"/>
  <c r="G25" i="1" s="1"/>
  <c r="I39" i="1"/>
  <c r="G39" i="1"/>
  <c r="G38" i="1" s="1"/>
  <c r="I36" i="1"/>
  <c r="G36" i="1"/>
  <c r="I34" i="1"/>
  <c r="J34" i="1" s="1"/>
  <c r="G34" i="1"/>
  <c r="I32" i="1"/>
  <c r="J32" i="1" s="1"/>
  <c r="G32" i="1"/>
  <c r="I16" i="1"/>
  <c r="G16" i="1"/>
  <c r="G15" i="1" s="1"/>
  <c r="G14" i="1" s="1"/>
  <c r="G13" i="1" s="1"/>
  <c r="G12" i="1" s="1"/>
  <c r="I181" i="1" l="1"/>
  <c r="J182" i="1"/>
  <c r="I60" i="1"/>
  <c r="I59" i="1" s="1"/>
  <c r="J59" i="1" s="1"/>
  <c r="I27" i="1"/>
  <c r="J28" i="1"/>
  <c r="I55" i="1"/>
  <c r="J56" i="1"/>
  <c r="J60" i="1"/>
  <c r="I154" i="1"/>
  <c r="J155" i="1"/>
  <c r="I130" i="1"/>
  <c r="J130" i="1" s="1"/>
  <c r="J131" i="1"/>
  <c r="I91" i="1"/>
  <c r="J92" i="1"/>
  <c r="I15" i="1"/>
  <c r="J16" i="1"/>
  <c r="I38" i="1"/>
  <c r="J38" i="1" s="1"/>
  <c r="J39" i="1"/>
  <c r="I44" i="1"/>
  <c r="J45" i="1"/>
  <c r="I82" i="1"/>
  <c r="G75" i="1"/>
  <c r="G60" i="1"/>
  <c r="G59" i="1" s="1"/>
  <c r="G58" i="1" s="1"/>
  <c r="G107" i="1"/>
  <c r="I31" i="1"/>
  <c r="G31" i="1"/>
  <c r="G70" i="1"/>
  <c r="G69" i="1" s="1"/>
  <c r="G68" i="1" s="1"/>
  <c r="G67" i="1" s="1"/>
  <c r="I70" i="1"/>
  <c r="I180" i="1" l="1"/>
  <c r="J181" i="1"/>
  <c r="I58" i="1"/>
  <c r="J58" i="1" s="1"/>
  <c r="I76" i="1"/>
  <c r="J76" i="1" s="1"/>
  <c r="I90" i="1"/>
  <c r="J91" i="1"/>
  <c r="I153" i="1"/>
  <c r="J154" i="1"/>
  <c r="I54" i="1"/>
  <c r="J55" i="1"/>
  <c r="I30" i="1"/>
  <c r="J30" i="1" s="1"/>
  <c r="J31" i="1"/>
  <c r="I43" i="1"/>
  <c r="J44" i="1"/>
  <c r="I14" i="1"/>
  <c r="J15" i="1"/>
  <c r="J27" i="1"/>
  <c r="I69" i="1"/>
  <c r="J70" i="1"/>
  <c r="G30" i="1"/>
  <c r="G24" i="1" s="1"/>
  <c r="G11" i="1" s="1"/>
  <c r="G190" i="1" s="1"/>
  <c r="H10" i="1"/>
  <c r="I179" i="1" l="1"/>
  <c r="J180" i="1"/>
  <c r="I25" i="1"/>
  <c r="J26" i="1"/>
  <c r="I53" i="1"/>
  <c r="J53" i="1" s="1"/>
  <c r="J54" i="1"/>
  <c r="I89" i="1"/>
  <c r="J89" i="1" s="1"/>
  <c r="J90" i="1"/>
  <c r="I42" i="1"/>
  <c r="J43" i="1"/>
  <c r="I13" i="1"/>
  <c r="J14" i="1"/>
  <c r="J153" i="1"/>
  <c r="I129" i="1"/>
  <c r="I75" i="1"/>
  <c r="J75" i="1" s="1"/>
  <c r="I68" i="1"/>
  <c r="J69" i="1"/>
  <c r="G10" i="1"/>
  <c r="I178" i="1" l="1"/>
  <c r="J178" i="1" s="1"/>
  <c r="J179" i="1"/>
  <c r="J129" i="1"/>
  <c r="I107" i="1"/>
  <c r="J107" i="1" s="1"/>
  <c r="I41" i="1"/>
  <c r="J41" i="1" s="1"/>
  <c r="J42" i="1"/>
  <c r="I12" i="1"/>
  <c r="J13" i="1"/>
  <c r="J25" i="1"/>
  <c r="I24" i="1"/>
  <c r="J24" i="1" s="1"/>
  <c r="I67" i="1"/>
  <c r="J68" i="1"/>
  <c r="J12" i="1" l="1"/>
  <c r="I11" i="1"/>
  <c r="J67" i="1"/>
  <c r="J11" i="1" l="1"/>
  <c r="I190" i="1"/>
  <c r="J190" i="1" s="1"/>
  <c r="I10" i="1" l="1"/>
  <c r="J10" i="1" s="1"/>
</calcChain>
</file>

<file path=xl/sharedStrings.xml><?xml version="1.0" encoding="utf-8"?>
<sst xmlns="http://schemas.openxmlformats.org/spreadsheetml/2006/main" count="750" uniqueCount="197">
  <si>
    <t>Наименование показателей</t>
  </si>
  <si>
    <t>Глава</t>
  </si>
  <si>
    <t>Целевая статья</t>
  </si>
  <si>
    <t>Вид расходов</t>
  </si>
  <si>
    <t>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</si>
  <si>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</si>
  <si>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общегосударственные вопросы</t>
  </si>
  <si>
    <t>Национальная экономика</t>
  </si>
  <si>
    <t>Межбюджетные трансферты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</si>
  <si>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</si>
  <si>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</si>
  <si>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</si>
  <si>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Коммунальное хозяйство</t>
  </si>
  <si>
    <t>Благоустройство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</si>
  <si>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</si>
  <si>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</si>
  <si>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Иные бюджетные ассигнования</t>
  </si>
  <si>
    <t>Уплата налогов, сборов и иных платежей</t>
  </si>
  <si>
    <t>Образование</t>
  </si>
  <si>
    <t>Иные межбюджетные трансферты</t>
  </si>
  <si>
    <t>Социальная политика</t>
  </si>
  <si>
    <t>Социальное обеспечение и иные выплаты населению</t>
  </si>
  <si>
    <t>Физическая культура и спорт</t>
  </si>
  <si>
    <t>Осуществление государственных полномочий в сфере административных правонарушений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</si>
  <si>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</si>
  <si>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</si>
  <si>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Резервные средства</t>
  </si>
  <si>
    <t>Национальная оборона</t>
  </si>
  <si>
    <t>Мобилизационная и вневойсковая подготовка</t>
  </si>
  <si>
    <t>Функционирование высшего должностного лица субъекта Российской Федерации и муниципального образования</t>
  </si>
  <si>
    <t>Пенсионное обеспечение</t>
  </si>
  <si>
    <t>Доплаты к пенсиям муниципальных служащих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</si>
  <si>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</si>
  <si>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</si>
  <si>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 xml:space="preserve">Молодежная политика </t>
  </si>
  <si>
    <t xml:space="preserve">Резервный фонд администрации муниципального образования </t>
  </si>
  <si>
    <t>Жилищное хозяйство</t>
  </si>
  <si>
    <t>Национальная безопасность и правоохранительная деятельность</t>
  </si>
  <si>
    <t xml:space="preserve">Культура, кинематография </t>
  </si>
  <si>
    <t>08</t>
  </si>
  <si>
    <t>Культура</t>
  </si>
  <si>
    <t>01</t>
  </si>
  <si>
    <t>Раздел</t>
  </si>
  <si>
    <t>Подраздел</t>
  </si>
  <si>
    <t>00</t>
  </si>
  <si>
    <t>02</t>
  </si>
  <si>
    <t>03</t>
  </si>
  <si>
    <t>04</t>
  </si>
  <si>
    <t>06</t>
  </si>
  <si>
    <t>11</t>
  </si>
  <si>
    <t>13</t>
  </si>
  <si>
    <t>10</t>
  </si>
  <si>
    <t>09</t>
  </si>
  <si>
    <t>12</t>
  </si>
  <si>
    <t>05</t>
  </si>
  <si>
    <t>07</t>
  </si>
  <si>
    <t>ВСЕГО РАСХОДОВ</t>
  </si>
  <si>
    <t xml:space="preserve">Функционирование законодательных (представительных) органов государственной власти и представительных органов муниципального образования </t>
  </si>
  <si>
    <t>Осуществление части полномочий по решению вопросов местного значения в соответствии с заключенными соглашениями в целях финансового обеспечения дорожной деятельности в отношении автомобильных дорог местного значения в границах населенных пунктов за счет  ассигнований муниципального дорожного фонда</t>
  </si>
  <si>
    <t>Резервный фонд</t>
  </si>
  <si>
    <t>Мероприятия в сфере строительства, архитектуры и градостроительства</t>
  </si>
  <si>
    <t>Осуществление части полномочий по решению вопросов местного значения в соответствии с заключенными соглашениями в целях поддержания жилищно-коммунальной отрасли сельских поселений, включая расходы по сбору и транспортированию твердых коммунальных отходов и содержание мест захоронений</t>
  </si>
  <si>
    <t>Мероприятия в сфере жилищного хозяйства</t>
  </si>
  <si>
    <t>Мероприятия в сфере благоустройства</t>
  </si>
  <si>
    <t>Осуществление мероприятий в сфере жилищного хозяйства  за счет средств бюджета поселения</t>
  </si>
  <si>
    <t xml:space="preserve">Осуществление мероприятий в сфере градостроительства </t>
  </si>
  <si>
    <t>(код целевой статьи)           66 0 00 00000</t>
  </si>
  <si>
    <t>(код целевой статьи с направлением расходов)   66 0 00  80080</t>
  </si>
  <si>
    <t>(код целевой статьи с направлением расходов) 66 0 00 80080</t>
  </si>
  <si>
    <t>Уплата взносов на капитальный ремонт общего имущества в многоквартирных домах на счет регионального оператора</t>
  </si>
  <si>
    <t>(код целевой статьи)                                           61 0 00 00000</t>
  </si>
  <si>
    <t>(код целевой статьи)                    61 2 00 00000</t>
  </si>
  <si>
    <t>(код целевой статьи с направлением расходов)                       61 2 00 80010</t>
  </si>
  <si>
    <t>(код целевой статьи с направлением расходов)                          61 2 00 80010</t>
  </si>
  <si>
    <t>(код целевой статьи с направлением расходов)                             61 2 00 80010</t>
  </si>
  <si>
    <t>Осуществление первичного воинского учета на территориях, где отсутствуют военные комиссариаты</t>
  </si>
  <si>
    <t>(код целевой статьи)                                  65 0 00 00000</t>
  </si>
  <si>
    <t>(код целевой статьи с направлением расходов)                                   65 0 00 80070</t>
  </si>
  <si>
    <t>(код целевой статьи с направлением расходов)                      65 0 00 80070</t>
  </si>
  <si>
    <t>(код целевой статьи с направлением расходов)                              65 0 00 80070</t>
  </si>
  <si>
    <t>(код целевой статьи с направлением расходов)                        66 0 00 80080</t>
  </si>
  <si>
    <t>(код целевой статьи)                                   67 0 00 00000</t>
  </si>
  <si>
    <t>(код целевой статьи с направлением расходов)                       67 0 00 80090</t>
  </si>
  <si>
    <t>(код целевой статьи с направлением расходов)                             67 0 00 80090</t>
  </si>
  <si>
    <t>(код целевой статьи с направлением расходов)                         67 0 00 80090</t>
  </si>
  <si>
    <t>(код целевой статьи с направлением расходов)                      67 0 00 80100</t>
  </si>
  <si>
    <t>(код целевой статьи с направлением расходов)                        67 0 00 80100</t>
  </si>
  <si>
    <t>(код целевой статьи с направлением расходов)                       67 0 00 80100</t>
  </si>
  <si>
    <t>(код целевой статьи с направлением расходов)                    67 0 00 80110</t>
  </si>
  <si>
    <t>(код целевой статьи с направлением расходов)                            67 0 00 80110</t>
  </si>
  <si>
    <t>(код целевой статьи с направлением расходов)                           67 0 00 80110</t>
  </si>
  <si>
    <t>Защита населения и территории от чрезвычайных ситуаций природного и техногенного характера, пожарная безопасность</t>
  </si>
  <si>
    <t>к решению Совета депутатов</t>
  </si>
  <si>
    <t xml:space="preserve">сельского поселения "Судромское"  </t>
  </si>
  <si>
    <t>Администрация сельского поселения "Судромское"  Вельского муниципального района Архангельской области</t>
  </si>
  <si>
    <t>Обеспечение функционирования  главы муниципального образования  и его заместителей</t>
  </si>
  <si>
    <t>Глава муниципального образования</t>
  </si>
  <si>
    <t>Расходы на содержание  органов местного самоуправления и обеспечение их функций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</si>
  <si>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</si>
  <si>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Непрограммные расходы в области общегосударственных вопросов</t>
  </si>
  <si>
    <t>Единая субвенция местным бюджетам</t>
  </si>
  <si>
    <t>Закупка товаров, работ и услуг для государственных (муниципальных) нужд</t>
  </si>
  <si>
    <t>Иные закупки товаров,работ,услуг для государственных (муниципальных) нужд</t>
  </si>
  <si>
    <t>Обеспечение деятельности органов местного самоуправления</t>
  </si>
  <si>
    <t>000</t>
  </si>
  <si>
    <t>100</t>
  </si>
  <si>
    <t>120</t>
  </si>
  <si>
    <t>200</t>
  </si>
  <si>
    <t>240</t>
  </si>
  <si>
    <t>800</t>
  </si>
  <si>
    <t>850</t>
  </si>
  <si>
    <t>500</t>
  </si>
  <si>
    <t>540</t>
  </si>
  <si>
    <t>Обеспечение первичных мер пожарной безопасности в границах населенных пунктов поселения</t>
  </si>
  <si>
    <t>Осуществление полномочий по обеспечению первичных мер пожарной безопасности в границах населенных пунктов поселения</t>
  </si>
  <si>
    <t>Непрограммные расходы в области жилищно-коммунального хозяйства</t>
  </si>
  <si>
    <t>Расходы на содержание органов местного самоуправления</t>
  </si>
  <si>
    <t>0000000000</t>
  </si>
  <si>
    <t>000000000</t>
  </si>
  <si>
    <t>010F255550</t>
  </si>
  <si>
    <t>Национальный проект "Жильё и городская среда"; Федеральный проект "Формирование комфортной городской среды"</t>
  </si>
  <si>
    <t>Реализация программ формирования современной городской среды</t>
  </si>
  <si>
    <t>Подпрограмма "Развитие и совершенствование сети автомобильных дорог общего пользования местного значения в Вельском районе"</t>
  </si>
  <si>
    <t>Содержание автомобильных дорог общего пользования местного значения и искусственных сооружений на них, а также других объектов транспортной инфраструктуры</t>
  </si>
  <si>
    <t>Мероприятия в сфере дорожного хозяйства</t>
  </si>
  <si>
    <t>010F200000</t>
  </si>
  <si>
    <t>0800000000</t>
  </si>
  <si>
    <t>Организация и проведение ежегодного конкурса проектов ТОС "Общественная инициатива"</t>
  </si>
  <si>
    <t>0800100000</t>
  </si>
  <si>
    <t>Развитие территориального общественного самоуправления</t>
  </si>
  <si>
    <t>08001S8420</t>
  </si>
  <si>
    <t>Мероприятия в области благоустройства территорий</t>
  </si>
  <si>
    <t>Мероприятия по организации и содержанию мест захоронения на территории сельских поселений</t>
  </si>
  <si>
    <t>Обеспечение проведения референдумов и выборов</t>
  </si>
  <si>
    <t>Обеспечение деятельности избирательных комиссий</t>
  </si>
  <si>
    <t>7300000000</t>
  </si>
  <si>
    <t>Резервные средства для финансового обеспечения проведения выборов</t>
  </si>
  <si>
    <t>7330000000</t>
  </si>
  <si>
    <t>Резервные средства для финансового обеспечения проведения выборов глав муниципальных образований, депутатов в Собрание депутатов и в Совет депутатов</t>
  </si>
  <si>
    <t>7330081180</t>
  </si>
  <si>
    <t>Расходы на оплату труда работников и иные выплаты работникам учреждений</t>
  </si>
  <si>
    <t>0700000000</t>
  </si>
  <si>
    <t>0710000000</t>
  </si>
  <si>
    <t>110</t>
  </si>
  <si>
    <t>Мероприятия в сфере гражданской обороны и защиты населения и территории Архангельской области от чрезвычайных ситуаций, осуществляемые органами местного самоуправления</t>
  </si>
  <si>
    <t>02000L576F</t>
  </si>
  <si>
    <t>0200000000</t>
  </si>
  <si>
    <t>Муниципальная программа "Благоустройство территории сельского поселения "Судромское" Вельского муниципального района Архангельской области на  2021-2023 годы"</t>
  </si>
  <si>
    <t>Обеспечение комплексного развития сельских территорий</t>
  </si>
  <si>
    <t xml:space="preserve">% исп.к уточн.                                                                                                                                                                                      плану </t>
  </si>
  <si>
    <t>Первоначальный план</t>
  </si>
  <si>
    <t>Уточненный план</t>
  </si>
  <si>
    <t xml:space="preserve">     года</t>
  </si>
  <si>
    <t>Приложение № 4</t>
  </si>
  <si>
    <t>Непрограммные расходы в области национальной обороны</t>
  </si>
  <si>
    <t>Публичные нормативные социальные выплаты гражданам</t>
  </si>
  <si>
    <t xml:space="preserve">Расходы бюджета сельского поселения "Судромское" Вельского муниципального района Архангельской области по ведомственной структуре расходов бюджета за 2022 год </t>
  </si>
  <si>
    <t xml:space="preserve"> от  "" 2022 г. № _____</t>
  </si>
  <si>
    <t xml:space="preserve">Вельского муниципального района   Архангельской области </t>
  </si>
  <si>
    <t>0300000000</t>
  </si>
  <si>
    <t>Ремонт и обслуживание пожарных водоемов</t>
  </si>
  <si>
    <t>0300100000</t>
  </si>
  <si>
    <t>Оборудование источников наружного противопожарного водоснабжения</t>
  </si>
  <si>
    <t>03001S6630</t>
  </si>
  <si>
    <t>Муниципальная программа Вельского муниципальный района Архангельской области "Развитие территориального общественного самоуправления Вельского района"</t>
  </si>
  <si>
    <t>Непрограмные расходы в области общегосударственных вопросов</t>
  </si>
  <si>
    <t>6100000000</t>
  </si>
  <si>
    <t>Резервные средства для финансового обеспечения инициативных проектов</t>
  </si>
  <si>
    <t>6100081440</t>
  </si>
  <si>
    <t>Муниципальная программа Вельского муниципального района "Жилищно-коммунальное хозяйство и благоустройство Вельского муниципального района"</t>
  </si>
  <si>
    <t>Мероприятия по организации накопления и транспортировке ТКО</t>
  </si>
  <si>
    <t>Охрана окружающей среды</t>
  </si>
  <si>
    <t xml:space="preserve"> Другие вопросы в области охраны окружающей среды</t>
  </si>
  <si>
    <t>Муниципальная программа Вельского муниципального района Архангельской области "Охрана окружающей среды и безопасное обращение с отходам на территории Вельского муниципального района"</t>
  </si>
  <si>
    <t>Ликвидация мест несанкционированного размещения отходов</t>
  </si>
  <si>
    <t>Мероприятия в сфере охраны окружающей среды</t>
  </si>
  <si>
    <t>Непрограмные расходы в области культуры и спорта</t>
  </si>
  <si>
    <t>Прочие мероприятия в области культуры</t>
  </si>
  <si>
    <t>Физическая культура</t>
  </si>
  <si>
    <t>Непрограмные расходы в области  культуры и спорта</t>
  </si>
  <si>
    <t>Мероприятия в области физической культуры и спорта</t>
  </si>
  <si>
    <t>Сумма, рублей</t>
  </si>
  <si>
    <t>Исполнено, руб.</t>
  </si>
  <si>
    <t>0710100000</t>
  </si>
  <si>
    <t>07101S8530</t>
  </si>
  <si>
    <t>Муниципальная программа МО "Вельский муниципальный район" "Обеспечение общественного порядка, профилактика преступности, коррупции"</t>
  </si>
  <si>
    <t>Подпрограмма "Профилактика безнадзорности и правонарушений несовершеннолетних"</t>
  </si>
  <si>
    <t>Организация временного трудоустройства подростков, оказавшихся в трудной жизненной ситуации</t>
  </si>
  <si>
    <t>Реализация мероприятий по содействию трудоустройству несовершеннолетних граждан на территории Архангельской области</t>
  </si>
  <si>
    <t>Муниципальная программа МО "Вельский муниципальный район" "Поддержка в области дорожной деятельности и пассажирских автоперевозок"</t>
  </si>
  <si>
    <t>Муниципальная программа МО "Вельский муниципальный район""Развитие территориального общественного самоуправления Вельского района"</t>
  </si>
  <si>
    <t>Осуществление части полномочий по решению вопроса местного значения по исполнению бюджетов поселений в соответствии с заключенными соглашениями</t>
  </si>
  <si>
    <t>Осуществление части полномочий по решению вопроса местного значения по внешнему финансовому контролю в соответствии с заключенными соглашениями</t>
  </si>
  <si>
    <t>Обеспечение деятельности контрольно-счётной палаты</t>
  </si>
  <si>
    <t>Передача полномочий по внешнему финансовому контролю</t>
  </si>
  <si>
    <t>Муниципальная программа «Развитие противопожарного водоснабжения в сельском поселении "Судромское""</t>
  </si>
  <si>
    <t>Муниципальная программа формирования современной городской среды на территории сельского поселения "Судромское"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</si>
</sst>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&lt;=999]000;[&lt;=9999]000\-00;000\-0000"/>
    <numFmt numFmtId="165" formatCode="0#"/>
    <numFmt numFmtId="166" formatCode="#,##0.0"/>
    <numFmt numFmtId="167" formatCode="0.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i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190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 applyAlignment="1">
      <alignment vertical="top"/>
    </xf>
    <xf numFmtId="49" fontId="2" fillId="0" borderId="0" xfId="0" applyNumberFormat="1" applyFont="1" applyFill="1" applyAlignment="1">
      <alignment vertical="top"/>
    </xf>
    <xf numFmtId="0" fontId="1" fillId="0" borderId="0" xfId="0" applyFont="1" applyFill="1" applyAlignment="1">
      <alignment horizontal="left" vertical="center" indent="1"/>
    </xf>
    <xf numFmtId="49" fontId="1" fillId="0" borderId="0" xfId="0" applyNumberFormat="1" applyFont="1" applyFill="1" applyAlignment="1">
      <alignment horizontal="left" vertical="center" indent="1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right"/>
    </xf>
    <xf numFmtId="166" fontId="1" fillId="0" borderId="0" xfId="0" applyNumberFormat="1" applyFont="1" applyFill="1"/>
    <xf numFmtId="0" fontId="4" fillId="0" borderId="1" xfId="0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166" fontId="1" fillId="0" borderId="0" xfId="0" applyNumberFormat="1" applyFont="1" applyFill="1" applyAlignment="1">
      <alignment vertical="center"/>
    </xf>
    <xf numFmtId="49" fontId="1" fillId="0" borderId="0" xfId="0" applyNumberFormat="1" applyFont="1" applyFill="1" applyAlignment="1">
      <alignment vertical="center"/>
    </xf>
    <xf numFmtId="49" fontId="1" fillId="0" borderId="0" xfId="0" applyNumberFormat="1" applyFont="1" applyFill="1"/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6" fillId="2" borderId="1" xfId="0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2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49" fontId="6" fillId="3" borderId="1" xfId="0" applyNumberFormat="1" applyFont="1" applyFill="1" applyBorder="1" applyAlignment="1">
      <alignment wrapText="1"/>
    </xf>
    <xf numFmtId="0" fontId="7" fillId="3" borderId="1" xfId="0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wrapText="1"/>
    </xf>
    <xf numFmtId="0" fontId="2" fillId="3" borderId="1" xfId="1" applyNumberFormat="1" applyFont="1" applyFill="1" applyBorder="1" applyAlignment="1">
      <alignment horizontal="left" vertical="center" wrapText="1"/>
    </xf>
    <xf numFmtId="0" fontId="2" fillId="3" borderId="1" xfId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4" fontId="2" fillId="2" borderId="1" xfId="0" applyNumberFormat="1" applyFont="1" applyFill="1" applyBorder="1" applyAlignment="1">
      <alignment horizontal="right" vertical="center"/>
    </xf>
    <xf numFmtId="4" fontId="6" fillId="2" borderId="1" xfId="0" applyNumberFormat="1" applyFont="1" applyFill="1" applyBorder="1" applyAlignment="1">
      <alignment horizontal="right" vertical="center"/>
    </xf>
    <xf numFmtId="4" fontId="6" fillId="2" borderId="1" xfId="0" applyNumberFormat="1" applyFont="1" applyFill="1" applyBorder="1" applyAlignment="1">
      <alignment horizontal="righ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wrapText="1"/>
    </xf>
    <xf numFmtId="16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165" fontId="10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5" fontId="9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4" fontId="4" fillId="0" borderId="4" xfId="0" applyNumberFormat="1" applyFont="1" applyFill="1" applyBorder="1" applyAlignment="1">
      <alignment horizontal="right" vertical="center" wrapText="1"/>
    </xf>
    <xf numFmtId="4" fontId="6" fillId="2" borderId="4" xfId="0" applyNumberFormat="1" applyFont="1" applyFill="1" applyBorder="1" applyAlignment="1">
      <alignment horizontal="right" vertical="center"/>
    </xf>
    <xf numFmtId="4" fontId="2" fillId="2" borderId="4" xfId="0" applyNumberFormat="1" applyFont="1" applyFill="1" applyBorder="1" applyAlignment="1">
      <alignment horizontal="right" vertical="center"/>
    </xf>
    <xf numFmtId="4" fontId="6" fillId="2" borderId="4" xfId="0" applyNumberFormat="1" applyFont="1" applyFill="1" applyBorder="1" applyAlignment="1">
      <alignment horizontal="right" vertical="center" wrapText="1"/>
    </xf>
    <xf numFmtId="4" fontId="2" fillId="2" borderId="4" xfId="0" applyNumberFormat="1" applyFont="1" applyFill="1" applyBorder="1" applyAlignment="1">
      <alignment horizontal="right" vertical="center" wrapText="1"/>
    </xf>
    <xf numFmtId="4" fontId="4" fillId="0" borderId="4" xfId="0" applyNumberFormat="1" applyFont="1" applyFill="1" applyBorder="1" applyAlignment="1">
      <alignment horizontal="right" vertical="center"/>
    </xf>
    <xf numFmtId="4" fontId="1" fillId="2" borderId="4" xfId="0" applyNumberFormat="1" applyFont="1" applyFill="1" applyBorder="1" applyAlignment="1">
      <alignment horizontal="right" vertical="center" wrapText="1"/>
    </xf>
    <xf numFmtId="0" fontId="1" fillId="0" borderId="1" xfId="2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right" vertical="center"/>
    </xf>
    <xf numFmtId="4" fontId="2" fillId="0" borderId="4" xfId="0" applyNumberFormat="1" applyFont="1" applyFill="1" applyBorder="1" applyAlignment="1">
      <alignment horizontal="right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0" fontId="1" fillId="0" borderId="0" xfId="0" applyFont="1"/>
    <xf numFmtId="49" fontId="2" fillId="2" borderId="2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2" borderId="2" xfId="0" applyNumberFormat="1" applyFont="1" applyFill="1" applyBorder="1" applyAlignment="1">
      <alignment horizontal="right" vertical="center" wrapText="1"/>
    </xf>
    <xf numFmtId="4" fontId="3" fillId="2" borderId="6" xfId="0" applyNumberFormat="1" applyFont="1" applyFill="1" applyBorder="1" applyAlignment="1">
      <alignment horizontal="right" vertical="center" wrapText="1"/>
    </xf>
    <xf numFmtId="4" fontId="2" fillId="2" borderId="6" xfId="0" applyNumberFormat="1" applyFont="1" applyFill="1" applyBorder="1" applyAlignment="1">
      <alignment horizontal="right" vertical="center" wrapText="1"/>
    </xf>
    <xf numFmtId="4" fontId="2" fillId="2" borderId="6" xfId="0" applyNumberFormat="1" applyFont="1" applyFill="1" applyBorder="1" applyAlignment="1">
      <alignment horizontal="right" vertical="center"/>
    </xf>
    <xf numFmtId="4" fontId="2" fillId="2" borderId="7" xfId="0" applyNumberFormat="1" applyFont="1" applyFill="1" applyBorder="1" applyAlignment="1">
      <alignment horizontal="right" vertical="center" wrapText="1"/>
    </xf>
    <xf numFmtId="4" fontId="2" fillId="2" borderId="7" xfId="0" applyNumberFormat="1" applyFont="1" applyFill="1" applyBorder="1" applyAlignment="1">
      <alignment horizontal="right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right" vertical="center" wrapText="1"/>
    </xf>
    <xf numFmtId="0" fontId="2" fillId="4" borderId="0" xfId="0" applyFont="1" applyFill="1"/>
    <xf numFmtId="0" fontId="1" fillId="4" borderId="0" xfId="0" applyFont="1" applyFill="1"/>
    <xf numFmtId="4" fontId="2" fillId="0" borderId="3" xfId="0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 wrapText="1"/>
    </xf>
    <xf numFmtId="164" fontId="6" fillId="2" borderId="8" xfId="0" applyNumberFormat="1" applyFont="1" applyFill="1" applyBorder="1" applyAlignment="1">
      <alignment horizontal="center" vertical="center"/>
    </xf>
    <xf numFmtId="49" fontId="6" fillId="2" borderId="8" xfId="0" applyNumberFormat="1" applyFont="1" applyFill="1" applyBorder="1" applyAlignment="1">
      <alignment horizontal="center" vertical="center"/>
    </xf>
    <xf numFmtId="49" fontId="9" fillId="2" borderId="8" xfId="0" applyNumberFormat="1" applyFont="1" applyFill="1" applyBorder="1" applyAlignment="1">
      <alignment horizontal="center" vertical="center" wrapText="1"/>
    </xf>
    <xf numFmtId="4" fontId="6" fillId="0" borderId="8" xfId="0" applyNumberFormat="1" applyFont="1" applyBorder="1" applyAlignment="1">
      <alignment vertical="center"/>
    </xf>
    <xf numFmtId="0" fontId="6" fillId="2" borderId="6" xfId="0" applyFont="1" applyFill="1" applyBorder="1" applyAlignment="1">
      <alignment horizontal="left" vertical="top" wrapText="1"/>
    </xf>
    <xf numFmtId="164" fontId="6" fillId="2" borderId="6" xfId="0" applyNumberFormat="1" applyFont="1" applyFill="1" applyBorder="1" applyAlignment="1">
      <alignment horizontal="center" vertical="center"/>
    </xf>
    <xf numFmtId="49" fontId="6" fillId="2" borderId="6" xfId="0" applyNumberFormat="1" applyFont="1" applyFill="1" applyBorder="1" applyAlignment="1">
      <alignment horizontal="center" vertical="center"/>
    </xf>
    <xf numFmtId="49" fontId="9" fillId="2" borderId="6" xfId="0" applyNumberFormat="1" applyFont="1" applyFill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 wrapText="1"/>
    </xf>
    <xf numFmtId="164" fontId="2" fillId="0" borderId="6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165" fontId="3" fillId="0" borderId="6" xfId="0" applyNumberFormat="1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 wrapText="1"/>
    </xf>
    <xf numFmtId="164" fontId="2" fillId="0" borderId="3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165" fontId="3" fillId="0" borderId="3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165" fontId="6" fillId="2" borderId="6" xfId="0" applyNumberFormat="1" applyFont="1" applyFill="1" applyBorder="1" applyAlignment="1">
      <alignment horizontal="center" vertical="center" wrapText="1"/>
    </xf>
    <xf numFmtId="165" fontId="9" fillId="2" borderId="6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165" fontId="3" fillId="2" borderId="6" xfId="0" applyNumberFormat="1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left" vertical="center" wrapText="1"/>
    </xf>
    <xf numFmtId="164" fontId="2" fillId="2" borderId="6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/>
    </xf>
    <xf numFmtId="4" fontId="6" fillId="2" borderId="3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165" fontId="10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right" vertical="center" wrapText="1"/>
    </xf>
    <xf numFmtId="166" fontId="1" fillId="2" borderId="3" xfId="0" applyNumberFormat="1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166" fontId="1" fillId="2" borderId="3" xfId="0" applyNumberFormat="1" applyFont="1" applyFill="1" applyBorder="1" applyAlignment="1">
      <alignment horizontal="right" vertical="center"/>
    </xf>
    <xf numFmtId="167" fontId="2" fillId="3" borderId="2" xfId="0" applyNumberFormat="1" applyFont="1" applyFill="1" applyBorder="1" applyAlignment="1">
      <alignment horizontal="center" vertical="center" wrapText="1"/>
    </xf>
    <xf numFmtId="167" fontId="2" fillId="3" borderId="3" xfId="0" applyNumberFormat="1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167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2" fillId="0" borderId="0" xfId="0" applyFont="1" applyFill="1" applyAlignment="1">
      <alignment horizontal="righ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Medium9"/>
  <colors>
    <mruColors>
      <color rgb="FF66FFCC"/>
      <color rgb="FFFF7C80"/>
      <color rgb="FFFFCCCC"/>
      <color rgb="FFFF99CC"/>
      <color rgb="FFFF9966"/>
      <color rgb="FFCC99FF"/>
      <color rgb="FF9999FF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</sheetPr>
  <dimension ref="A1:K198"/>
  <sheetViews>
    <sheetView tabSelected="1" view="pageBreakPreview" topLeftCell="A139" zoomScaleNormal="100" zoomScaleSheetLayoutView="100" workbookViewId="0">
      <selection activeCell="A130" sqref="A130"/>
    </sheetView>
  </sheetViews>
  <sheetFormatPr defaultColWidth="9.140625" defaultRowHeight="15.75" x14ac:dyDescent="0.25"/>
  <cols>
    <col min="1" max="1" width="35.5703125" style="2" customWidth="1"/>
    <col min="2" max="2" width="5.7109375" style="2" customWidth="1"/>
    <col min="3" max="3" width="5.5703125" style="15" customWidth="1"/>
    <col min="4" max="4" width="5.5703125" style="2" customWidth="1"/>
    <col min="5" max="5" width="13.28515625" style="2" customWidth="1"/>
    <col min="6" max="6" width="7.7109375" style="2" customWidth="1"/>
    <col min="7" max="7" width="13.85546875" style="2" customWidth="1"/>
    <col min="8" max="8" width="14.5703125" style="2" customWidth="1"/>
    <col min="9" max="9" width="13.85546875" style="2" customWidth="1"/>
    <col min="10" max="10" width="9.7109375" style="2" customWidth="1"/>
    <col min="11" max="11" width="12" style="2" customWidth="1"/>
    <col min="12" max="16384" width="9.140625" style="2"/>
  </cols>
  <sheetData>
    <row r="1" spans="1:11" ht="14.45" customHeight="1" x14ac:dyDescent="0.25">
      <c r="B1" s="3"/>
      <c r="C1" s="4"/>
      <c r="D1" s="3"/>
      <c r="E1" s="3"/>
      <c r="F1" s="3"/>
      <c r="G1" s="185" t="s">
        <v>153</v>
      </c>
      <c r="H1" s="185"/>
      <c r="I1" s="185"/>
      <c r="J1" s="185"/>
    </row>
    <row r="2" spans="1:11" ht="21.75" customHeight="1" x14ac:dyDescent="0.25">
      <c r="B2" s="3"/>
      <c r="C2" s="4"/>
      <c r="D2" s="3"/>
      <c r="E2" s="3"/>
      <c r="F2" s="3"/>
      <c r="G2" s="185" t="s">
        <v>92</v>
      </c>
      <c r="H2" s="185"/>
      <c r="I2" s="185"/>
      <c r="J2" s="185"/>
    </row>
    <row r="3" spans="1:11" ht="15.6" customHeight="1" x14ac:dyDescent="0.25">
      <c r="B3" s="5"/>
      <c r="C3" s="6"/>
      <c r="D3" s="5"/>
      <c r="E3" s="1"/>
      <c r="F3" s="185" t="s">
        <v>93</v>
      </c>
      <c r="G3" s="185"/>
      <c r="H3" s="185"/>
      <c r="I3" s="185"/>
      <c r="J3" s="186"/>
    </row>
    <row r="4" spans="1:11" ht="21.75" customHeight="1" x14ac:dyDescent="0.25">
      <c r="B4" s="5"/>
      <c r="C4" s="6"/>
      <c r="D4" s="5"/>
      <c r="E4" s="1"/>
      <c r="F4" s="185" t="s">
        <v>158</v>
      </c>
      <c r="G4" s="185"/>
      <c r="H4" s="185"/>
      <c r="I4" s="185"/>
      <c r="J4" s="185"/>
    </row>
    <row r="5" spans="1:11" x14ac:dyDescent="0.25">
      <c r="B5" s="5"/>
      <c r="C5" s="6"/>
      <c r="D5" s="5"/>
      <c r="E5" s="1"/>
      <c r="F5" s="7"/>
      <c r="G5" s="187" t="s">
        <v>157</v>
      </c>
      <c r="H5" s="187"/>
      <c r="I5" s="187"/>
      <c r="J5" s="186"/>
    </row>
    <row r="6" spans="1:11" x14ac:dyDescent="0.25">
      <c r="B6" s="5"/>
      <c r="C6" s="6"/>
      <c r="D6" s="5"/>
      <c r="E6" s="1"/>
      <c r="F6" s="7"/>
      <c r="G6" s="8"/>
      <c r="H6" s="8"/>
      <c r="I6" s="8"/>
    </row>
    <row r="7" spans="1:11" ht="66.95" customHeight="1" x14ac:dyDescent="0.25">
      <c r="A7" s="180" t="s">
        <v>156</v>
      </c>
      <c r="B7" s="180"/>
      <c r="C7" s="180"/>
      <c r="D7" s="180"/>
      <c r="E7" s="180"/>
      <c r="F7" s="180"/>
      <c r="G7" s="180"/>
      <c r="H7" s="180"/>
      <c r="I7" s="180"/>
    </row>
    <row r="8" spans="1:11" ht="17.45" customHeight="1" x14ac:dyDescent="0.25">
      <c r="A8" s="181" t="s">
        <v>0</v>
      </c>
      <c r="B8" s="182" t="s">
        <v>1</v>
      </c>
      <c r="C8" s="183" t="s">
        <v>42</v>
      </c>
      <c r="D8" s="181" t="s">
        <v>43</v>
      </c>
      <c r="E8" s="181" t="s">
        <v>2</v>
      </c>
      <c r="F8" s="181" t="s">
        <v>3</v>
      </c>
      <c r="G8" s="178" t="s">
        <v>181</v>
      </c>
      <c r="H8" s="178"/>
      <c r="I8" s="184" t="s">
        <v>182</v>
      </c>
      <c r="J8" s="176" t="s">
        <v>149</v>
      </c>
    </row>
    <row r="9" spans="1:11" ht="42.75" customHeight="1" x14ac:dyDescent="0.25">
      <c r="A9" s="181"/>
      <c r="B9" s="182"/>
      <c r="C9" s="183"/>
      <c r="D9" s="181"/>
      <c r="E9" s="181"/>
      <c r="F9" s="181"/>
      <c r="G9" s="88" t="s">
        <v>150</v>
      </c>
      <c r="H9" s="88" t="s">
        <v>151</v>
      </c>
      <c r="I9" s="184"/>
      <c r="J9" s="177" t="s">
        <v>152</v>
      </c>
    </row>
    <row r="10" spans="1:11" ht="63.6" customHeight="1" x14ac:dyDescent="0.25">
      <c r="A10" s="10" t="s">
        <v>94</v>
      </c>
      <c r="B10" s="11">
        <v>761</v>
      </c>
      <c r="C10" s="49" t="s">
        <v>44</v>
      </c>
      <c r="D10" s="49" t="s">
        <v>44</v>
      </c>
      <c r="E10" s="50" t="s">
        <v>117</v>
      </c>
      <c r="F10" s="49" t="s">
        <v>104</v>
      </c>
      <c r="G10" s="42">
        <f>G190</f>
        <v>3111163.75</v>
      </c>
      <c r="H10" s="42">
        <f>H190</f>
        <v>7396906.5100000007</v>
      </c>
      <c r="I10" s="42">
        <f>I190</f>
        <v>7269248.46</v>
      </c>
      <c r="J10" s="89">
        <f>I10/H10*100</f>
        <v>98.274169751538466</v>
      </c>
    </row>
    <row r="11" spans="1:11" ht="26.1" customHeight="1" x14ac:dyDescent="0.25">
      <c r="A11" s="10" t="s">
        <v>4</v>
      </c>
      <c r="B11" s="11">
        <v>761</v>
      </c>
      <c r="C11" s="12" t="s">
        <v>41</v>
      </c>
      <c r="D11" s="12" t="s">
        <v>44</v>
      </c>
      <c r="E11" s="50" t="s">
        <v>117</v>
      </c>
      <c r="F11" s="48" t="s">
        <v>104</v>
      </c>
      <c r="G11" s="43">
        <f>G12+G24+G41+G53+G58+G47</f>
        <v>2670353</v>
      </c>
      <c r="H11" s="43">
        <f>H12+H24+H41+H53+H58+H47</f>
        <v>2557885.2200000002</v>
      </c>
      <c r="I11" s="81">
        <f>I12+I24+I41+I53+I58+I47</f>
        <v>2434455.19</v>
      </c>
      <c r="J11" s="89">
        <f t="shared" ref="J11:J72" si="0">I11/H11*100</f>
        <v>95.174528198728154</v>
      </c>
    </row>
    <row r="12" spans="1:11" ht="63" x14ac:dyDescent="0.25">
      <c r="A12" s="32" t="s">
        <v>29</v>
      </c>
      <c r="B12" s="11">
        <v>761</v>
      </c>
      <c r="C12" s="20" t="s">
        <v>41</v>
      </c>
      <c r="D12" s="20" t="s">
        <v>45</v>
      </c>
      <c r="E12" s="50" t="s">
        <v>117</v>
      </c>
      <c r="F12" s="51" t="s">
        <v>104</v>
      </c>
      <c r="G12" s="90">
        <f t="shared" ref="G12:I16" si="1">G13</f>
        <v>569504</v>
      </c>
      <c r="H12" s="90">
        <f t="shared" si="1"/>
        <v>512712.39</v>
      </c>
      <c r="I12" s="91">
        <f t="shared" si="1"/>
        <v>462712.39</v>
      </c>
      <c r="J12" s="89">
        <f t="shared" si="0"/>
        <v>90.24794388136398</v>
      </c>
      <c r="K12" s="23"/>
    </row>
    <row r="13" spans="1:11" ht="47.25" x14ac:dyDescent="0.25">
      <c r="A13" s="33" t="s">
        <v>95</v>
      </c>
      <c r="B13" s="11">
        <v>761</v>
      </c>
      <c r="C13" s="27" t="s">
        <v>41</v>
      </c>
      <c r="D13" s="27" t="s">
        <v>45</v>
      </c>
      <c r="E13" s="28">
        <v>710000000</v>
      </c>
      <c r="F13" s="30" t="s">
        <v>104</v>
      </c>
      <c r="G13" s="92">
        <f t="shared" si="1"/>
        <v>569504</v>
      </c>
      <c r="H13" s="92">
        <f t="shared" si="1"/>
        <v>512712.39</v>
      </c>
      <c r="I13" s="93">
        <f t="shared" si="1"/>
        <v>462712.39</v>
      </c>
      <c r="J13" s="89">
        <f t="shared" si="0"/>
        <v>90.24794388136398</v>
      </c>
      <c r="K13" s="23"/>
    </row>
    <row r="14" spans="1:11" ht="17.25" customHeight="1" x14ac:dyDescent="0.25">
      <c r="A14" s="34" t="s">
        <v>96</v>
      </c>
      <c r="B14" s="11">
        <v>761</v>
      </c>
      <c r="C14" s="27" t="s">
        <v>41</v>
      </c>
      <c r="D14" s="27" t="s">
        <v>45</v>
      </c>
      <c r="E14" s="28">
        <v>711000000</v>
      </c>
      <c r="F14" s="30" t="s">
        <v>104</v>
      </c>
      <c r="G14" s="92">
        <f t="shared" si="1"/>
        <v>569504</v>
      </c>
      <c r="H14" s="92">
        <f t="shared" si="1"/>
        <v>512712.39</v>
      </c>
      <c r="I14" s="93">
        <f t="shared" si="1"/>
        <v>462712.39</v>
      </c>
      <c r="J14" s="89">
        <f t="shared" si="0"/>
        <v>90.24794388136398</v>
      </c>
      <c r="K14" s="23"/>
    </row>
    <row r="15" spans="1:11" ht="50.1" customHeight="1" x14ac:dyDescent="0.25">
      <c r="A15" s="37" t="s">
        <v>97</v>
      </c>
      <c r="B15" s="11">
        <v>761</v>
      </c>
      <c r="C15" s="27" t="s">
        <v>41</v>
      </c>
      <c r="D15" s="27" t="s">
        <v>45</v>
      </c>
      <c r="E15" s="28">
        <v>7110090010</v>
      </c>
      <c r="F15" s="30" t="s">
        <v>104</v>
      </c>
      <c r="G15" s="92">
        <f t="shared" si="1"/>
        <v>569504</v>
      </c>
      <c r="H15" s="92">
        <f t="shared" si="1"/>
        <v>512712.39</v>
      </c>
      <c r="I15" s="93">
        <f t="shared" si="1"/>
        <v>462712.39</v>
      </c>
      <c r="J15" s="89">
        <f t="shared" si="0"/>
        <v>90.24794388136398</v>
      </c>
      <c r="K15" s="23"/>
    </row>
    <row r="16" spans="1:11" ht="136.5" customHeight="1" x14ac:dyDescent="0.25">
      <c r="A16" s="37" t="s">
        <v>98</v>
      </c>
      <c r="B16" s="11">
        <v>761</v>
      </c>
      <c r="C16" s="27" t="s">
        <v>41</v>
      </c>
      <c r="D16" s="27" t="s">
        <v>45</v>
      </c>
      <c r="E16" s="28">
        <v>7110090010</v>
      </c>
      <c r="F16" s="24">
        <v>100</v>
      </c>
      <c r="G16" s="92">
        <f t="shared" si="1"/>
        <v>569504</v>
      </c>
      <c r="H16" s="92">
        <f t="shared" si="1"/>
        <v>512712.39</v>
      </c>
      <c r="I16" s="93">
        <f t="shared" si="1"/>
        <v>462712.39</v>
      </c>
      <c r="J16" s="89">
        <f t="shared" si="0"/>
        <v>90.24794388136398</v>
      </c>
      <c r="K16" s="23"/>
    </row>
    <row r="17" spans="1:11" ht="47.25" x14ac:dyDescent="0.25">
      <c r="A17" s="37" t="s">
        <v>15</v>
      </c>
      <c r="B17" s="11">
        <v>761</v>
      </c>
      <c r="C17" s="27" t="s">
        <v>41</v>
      </c>
      <c r="D17" s="27" t="s">
        <v>45</v>
      </c>
      <c r="E17" s="28">
        <v>7110090010</v>
      </c>
      <c r="F17" s="24">
        <v>120</v>
      </c>
      <c r="G17" s="92">
        <v>569504</v>
      </c>
      <c r="H17" s="92">
        <v>512712.39</v>
      </c>
      <c r="I17" s="93">
        <v>462712.39</v>
      </c>
      <c r="J17" s="89">
        <f t="shared" si="0"/>
        <v>90.24794388136398</v>
      </c>
      <c r="K17" s="23"/>
    </row>
    <row r="18" spans="1:11" ht="94.5" hidden="1" x14ac:dyDescent="0.25">
      <c r="A18" s="68" t="s">
        <v>57</v>
      </c>
      <c r="B18" s="11">
        <v>761</v>
      </c>
      <c r="C18" s="20" t="s">
        <v>41</v>
      </c>
      <c r="D18" s="20" t="s">
        <v>46</v>
      </c>
      <c r="E18" s="21"/>
      <c r="F18" s="24"/>
      <c r="G18" s="44"/>
      <c r="H18" s="44"/>
      <c r="I18" s="82"/>
      <c r="J18" s="89" t="e">
        <f t="shared" si="0"/>
        <v>#DIV/0!</v>
      </c>
      <c r="K18" s="23"/>
    </row>
    <row r="19" spans="1:11" ht="78.75" hidden="1" x14ac:dyDescent="0.25">
      <c r="A19" s="26"/>
      <c r="B19" s="11">
        <v>761</v>
      </c>
      <c r="C19" s="27" t="s">
        <v>41</v>
      </c>
      <c r="D19" s="27" t="s">
        <v>46</v>
      </c>
      <c r="E19" s="28" t="s">
        <v>70</v>
      </c>
      <c r="F19" s="24"/>
      <c r="G19" s="44"/>
      <c r="H19" s="44"/>
      <c r="I19" s="82"/>
      <c r="J19" s="89" t="e">
        <f t="shared" si="0"/>
        <v>#DIV/0!</v>
      </c>
      <c r="K19" s="23"/>
    </row>
    <row r="20" spans="1:11" ht="78.75" hidden="1" x14ac:dyDescent="0.25">
      <c r="A20" s="29"/>
      <c r="B20" s="11">
        <v>761</v>
      </c>
      <c r="C20" s="27" t="s">
        <v>41</v>
      </c>
      <c r="D20" s="27" t="s">
        <v>46</v>
      </c>
      <c r="E20" s="28" t="s">
        <v>71</v>
      </c>
      <c r="F20" s="24"/>
      <c r="G20" s="44"/>
      <c r="H20" s="44"/>
      <c r="I20" s="83"/>
      <c r="J20" s="89" t="e">
        <f t="shared" si="0"/>
        <v>#DIV/0!</v>
      </c>
      <c r="K20" s="23"/>
    </row>
    <row r="21" spans="1:11" ht="76.5" hidden="1" customHeight="1" x14ac:dyDescent="0.25">
      <c r="A21" s="26"/>
      <c r="B21" s="11">
        <v>761</v>
      </c>
      <c r="C21" s="27" t="s">
        <v>41</v>
      </c>
      <c r="D21" s="27" t="s">
        <v>46</v>
      </c>
      <c r="E21" s="28" t="s">
        <v>72</v>
      </c>
      <c r="F21" s="24"/>
      <c r="G21" s="44"/>
      <c r="H21" s="44"/>
      <c r="I21" s="83"/>
      <c r="J21" s="89" t="e">
        <f t="shared" si="0"/>
        <v>#DIV/0!</v>
      </c>
      <c r="K21" s="23"/>
    </row>
    <row r="22" spans="1:11" ht="126" hidden="1" x14ac:dyDescent="0.25">
      <c r="A22" s="26"/>
      <c r="B22" s="11">
        <v>761</v>
      </c>
      <c r="C22" s="27" t="s">
        <v>41</v>
      </c>
      <c r="D22" s="27" t="s">
        <v>46</v>
      </c>
      <c r="E22" s="28" t="s">
        <v>73</v>
      </c>
      <c r="F22" s="22">
        <v>100</v>
      </c>
      <c r="G22" s="47"/>
      <c r="H22" s="47"/>
      <c r="I22" s="83"/>
      <c r="J22" s="89" t="e">
        <f t="shared" si="0"/>
        <v>#DIV/0!</v>
      </c>
      <c r="K22" s="23"/>
    </row>
    <row r="23" spans="1:11" ht="126" hidden="1" x14ac:dyDescent="0.25">
      <c r="A23" s="26"/>
      <c r="B23" s="11">
        <v>761</v>
      </c>
      <c r="C23" s="27" t="s">
        <v>41</v>
      </c>
      <c r="D23" s="27" t="s">
        <v>46</v>
      </c>
      <c r="E23" s="28" t="s">
        <v>74</v>
      </c>
      <c r="F23" s="24">
        <v>120</v>
      </c>
      <c r="G23" s="44"/>
      <c r="H23" s="44"/>
      <c r="I23" s="83"/>
      <c r="J23" s="89" t="e">
        <f t="shared" si="0"/>
        <v>#DIV/0!</v>
      </c>
      <c r="K23" s="23"/>
    </row>
    <row r="24" spans="1:11" ht="126" x14ac:dyDescent="0.25">
      <c r="A24" s="32" t="s">
        <v>5</v>
      </c>
      <c r="B24" s="11">
        <v>761</v>
      </c>
      <c r="C24" s="20" t="s">
        <v>41</v>
      </c>
      <c r="D24" s="20" t="s">
        <v>47</v>
      </c>
      <c r="E24" s="51" t="s">
        <v>117</v>
      </c>
      <c r="F24" s="12" t="s">
        <v>104</v>
      </c>
      <c r="G24" s="90">
        <f>G25+G30</f>
        <v>2028149</v>
      </c>
      <c r="H24" s="90">
        <f>H25+H30</f>
        <v>1938660.83</v>
      </c>
      <c r="I24" s="90">
        <f>I25+I30</f>
        <v>1870230.8</v>
      </c>
      <c r="J24" s="89">
        <f t="shared" si="0"/>
        <v>96.470242296069912</v>
      </c>
      <c r="K24" s="23"/>
    </row>
    <row r="25" spans="1:11" ht="33" customHeight="1" x14ac:dyDescent="0.25">
      <c r="A25" s="37" t="s">
        <v>99</v>
      </c>
      <c r="B25" s="11">
        <v>761</v>
      </c>
      <c r="C25" s="27" t="s">
        <v>41</v>
      </c>
      <c r="D25" s="27" t="s">
        <v>47</v>
      </c>
      <c r="E25" s="28">
        <v>6100000000</v>
      </c>
      <c r="F25" s="38" t="s">
        <v>104</v>
      </c>
      <c r="G25" s="92">
        <f t="shared" ref="G25:I27" si="2">G26</f>
        <v>87500</v>
      </c>
      <c r="H25" s="92">
        <f t="shared" si="2"/>
        <v>87500</v>
      </c>
      <c r="I25" s="93">
        <f t="shared" si="2"/>
        <v>87500</v>
      </c>
      <c r="J25" s="89">
        <f t="shared" si="0"/>
        <v>100</v>
      </c>
      <c r="K25" s="23"/>
    </row>
    <row r="26" spans="1:11" ht="31.5" x14ac:dyDescent="0.25">
      <c r="A26" s="35" t="s">
        <v>100</v>
      </c>
      <c r="B26" s="11">
        <v>761</v>
      </c>
      <c r="C26" s="27" t="s">
        <v>41</v>
      </c>
      <c r="D26" s="27" t="s">
        <v>47</v>
      </c>
      <c r="E26" s="28">
        <v>6100078790</v>
      </c>
      <c r="F26" s="38" t="s">
        <v>104</v>
      </c>
      <c r="G26" s="92">
        <v>87500</v>
      </c>
      <c r="H26" s="92">
        <v>87500</v>
      </c>
      <c r="I26" s="93">
        <v>87500</v>
      </c>
      <c r="J26" s="89">
        <f t="shared" si="0"/>
        <v>100</v>
      </c>
      <c r="K26" s="23"/>
    </row>
    <row r="27" spans="1:11" ht="63" customHeight="1" x14ac:dyDescent="0.25">
      <c r="A27" s="36" t="s">
        <v>23</v>
      </c>
      <c r="B27" s="11">
        <v>761</v>
      </c>
      <c r="C27" s="27" t="s">
        <v>41</v>
      </c>
      <c r="D27" s="27" t="s">
        <v>47</v>
      </c>
      <c r="E27" s="28">
        <v>6100078793</v>
      </c>
      <c r="F27" s="38" t="s">
        <v>104</v>
      </c>
      <c r="G27" s="92">
        <f t="shared" si="2"/>
        <v>87500</v>
      </c>
      <c r="H27" s="92">
        <f t="shared" si="2"/>
        <v>87500</v>
      </c>
      <c r="I27" s="93">
        <f t="shared" si="2"/>
        <v>87500</v>
      </c>
      <c r="J27" s="89">
        <f t="shared" si="0"/>
        <v>100</v>
      </c>
      <c r="K27" s="23"/>
    </row>
    <row r="28" spans="1:11" ht="47.25" x14ac:dyDescent="0.25">
      <c r="A28" s="37" t="s">
        <v>101</v>
      </c>
      <c r="B28" s="11">
        <v>761</v>
      </c>
      <c r="C28" s="27" t="s">
        <v>41</v>
      </c>
      <c r="D28" s="27" t="s">
        <v>47</v>
      </c>
      <c r="E28" s="28">
        <v>6100078793</v>
      </c>
      <c r="F28" s="38" t="s">
        <v>107</v>
      </c>
      <c r="G28" s="92">
        <f>G29</f>
        <v>87500</v>
      </c>
      <c r="H28" s="92">
        <f>H29</f>
        <v>87500</v>
      </c>
      <c r="I28" s="93">
        <f>I29</f>
        <v>87500</v>
      </c>
      <c r="J28" s="89">
        <f t="shared" si="0"/>
        <v>100</v>
      </c>
      <c r="K28" s="23"/>
    </row>
    <row r="29" spans="1:11" ht="47.25" x14ac:dyDescent="0.25">
      <c r="A29" s="37" t="s">
        <v>102</v>
      </c>
      <c r="B29" s="11">
        <v>761</v>
      </c>
      <c r="C29" s="27" t="s">
        <v>41</v>
      </c>
      <c r="D29" s="27" t="s">
        <v>47</v>
      </c>
      <c r="E29" s="28">
        <v>6100078793</v>
      </c>
      <c r="F29" s="38" t="s">
        <v>108</v>
      </c>
      <c r="G29" s="92">
        <v>87500</v>
      </c>
      <c r="H29" s="92">
        <v>87500</v>
      </c>
      <c r="I29" s="93">
        <v>87500</v>
      </c>
      <c r="J29" s="89">
        <f t="shared" si="0"/>
        <v>100</v>
      </c>
      <c r="K29" s="23"/>
    </row>
    <row r="30" spans="1:11" ht="31.5" x14ac:dyDescent="0.25">
      <c r="A30" s="33" t="s">
        <v>103</v>
      </c>
      <c r="B30" s="11">
        <v>761</v>
      </c>
      <c r="C30" s="27" t="s">
        <v>41</v>
      </c>
      <c r="D30" s="27" t="s">
        <v>47</v>
      </c>
      <c r="E30" s="28">
        <v>7500000000</v>
      </c>
      <c r="F30" s="38" t="s">
        <v>104</v>
      </c>
      <c r="G30" s="92">
        <f>G31+G38</f>
        <v>1940649</v>
      </c>
      <c r="H30" s="92">
        <f>H31+H38</f>
        <v>1851160.83</v>
      </c>
      <c r="I30" s="93">
        <f t="shared" ref="I30" si="3">I31+I38</f>
        <v>1782730.8</v>
      </c>
      <c r="J30" s="89">
        <f t="shared" si="0"/>
        <v>96.30339898667799</v>
      </c>
      <c r="K30" s="23"/>
    </row>
    <row r="31" spans="1:11" ht="50.45" customHeight="1" x14ac:dyDescent="0.25">
      <c r="A31" s="37" t="s">
        <v>97</v>
      </c>
      <c r="B31" s="11">
        <v>761</v>
      </c>
      <c r="C31" s="27" t="s">
        <v>41</v>
      </c>
      <c r="D31" s="27" t="s">
        <v>47</v>
      </c>
      <c r="E31" s="28">
        <v>7500090010</v>
      </c>
      <c r="F31" s="38" t="s">
        <v>104</v>
      </c>
      <c r="G31" s="92">
        <f>G32+G34+G36</f>
        <v>1587649</v>
      </c>
      <c r="H31" s="92">
        <f>H32+H34+H36</f>
        <v>1498160.83</v>
      </c>
      <c r="I31" s="93">
        <f>I32+I34+I36</f>
        <v>1429730.8</v>
      </c>
      <c r="J31" s="89">
        <f t="shared" si="0"/>
        <v>95.432397601798201</v>
      </c>
      <c r="K31" s="23"/>
    </row>
    <row r="32" spans="1:11" ht="127.5" customHeight="1" x14ac:dyDescent="0.25">
      <c r="A32" s="37" t="s">
        <v>98</v>
      </c>
      <c r="B32" s="49">
        <v>761</v>
      </c>
      <c r="C32" s="27" t="s">
        <v>41</v>
      </c>
      <c r="D32" s="27" t="s">
        <v>47</v>
      </c>
      <c r="E32" s="52">
        <v>7500090010</v>
      </c>
      <c r="F32" s="96" t="s">
        <v>105</v>
      </c>
      <c r="G32" s="92">
        <f>G33</f>
        <v>1260549</v>
      </c>
      <c r="H32" s="92">
        <f>H33</f>
        <v>1223828.1100000001</v>
      </c>
      <c r="I32" s="93">
        <f>I33</f>
        <v>1178724.52</v>
      </c>
      <c r="J32" s="89">
        <f t="shared" si="0"/>
        <v>96.314548617452488</v>
      </c>
      <c r="K32" s="23"/>
    </row>
    <row r="33" spans="1:11" ht="47.25" x14ac:dyDescent="0.25">
      <c r="A33" s="37" t="s">
        <v>15</v>
      </c>
      <c r="B33" s="11">
        <v>761</v>
      </c>
      <c r="C33" s="27" t="s">
        <v>41</v>
      </c>
      <c r="D33" s="27" t="s">
        <v>47</v>
      </c>
      <c r="E33" s="28">
        <v>7500090010</v>
      </c>
      <c r="F33" s="38" t="s">
        <v>106</v>
      </c>
      <c r="G33" s="92">
        <v>1260549</v>
      </c>
      <c r="H33" s="92">
        <v>1223828.1100000001</v>
      </c>
      <c r="I33" s="93">
        <v>1178724.52</v>
      </c>
      <c r="J33" s="89">
        <f t="shared" si="0"/>
        <v>96.314548617452488</v>
      </c>
      <c r="K33" s="23"/>
    </row>
    <row r="34" spans="1:11" ht="47.25" x14ac:dyDescent="0.25">
      <c r="A34" s="37" t="s">
        <v>101</v>
      </c>
      <c r="B34" s="11">
        <v>761</v>
      </c>
      <c r="C34" s="27" t="s">
        <v>41</v>
      </c>
      <c r="D34" s="27" t="s">
        <v>47</v>
      </c>
      <c r="E34" s="28">
        <v>7500090010</v>
      </c>
      <c r="F34" s="38" t="s">
        <v>107</v>
      </c>
      <c r="G34" s="92">
        <f>G35</f>
        <v>307100</v>
      </c>
      <c r="H34" s="92">
        <f>H35</f>
        <v>254501.72</v>
      </c>
      <c r="I34" s="93">
        <f>I35</f>
        <v>231177.47</v>
      </c>
      <c r="J34" s="89">
        <f t="shared" si="0"/>
        <v>90.835327163997164</v>
      </c>
      <c r="K34" s="23"/>
    </row>
    <row r="35" spans="1:11" ht="47.25" x14ac:dyDescent="0.25">
      <c r="A35" s="37" t="s">
        <v>102</v>
      </c>
      <c r="B35" s="11">
        <v>761</v>
      </c>
      <c r="C35" s="27" t="s">
        <v>41</v>
      </c>
      <c r="D35" s="27" t="s">
        <v>47</v>
      </c>
      <c r="E35" s="28">
        <v>7500090010</v>
      </c>
      <c r="F35" s="38" t="s">
        <v>108</v>
      </c>
      <c r="G35" s="92">
        <v>307100</v>
      </c>
      <c r="H35" s="92">
        <v>254501.72</v>
      </c>
      <c r="I35" s="93">
        <v>231177.47</v>
      </c>
      <c r="J35" s="89">
        <f t="shared" si="0"/>
        <v>90.835327163997164</v>
      </c>
      <c r="K35" s="23"/>
    </row>
    <row r="36" spans="1:11" x14ac:dyDescent="0.25">
      <c r="A36" s="37" t="s">
        <v>16</v>
      </c>
      <c r="B36" s="11">
        <v>761</v>
      </c>
      <c r="C36" s="27" t="s">
        <v>41</v>
      </c>
      <c r="D36" s="27" t="s">
        <v>47</v>
      </c>
      <c r="E36" s="28">
        <v>7500090010</v>
      </c>
      <c r="F36" s="38" t="s">
        <v>109</v>
      </c>
      <c r="G36" s="92">
        <f>G37</f>
        <v>20000</v>
      </c>
      <c r="H36" s="92">
        <f>H37</f>
        <v>19831</v>
      </c>
      <c r="I36" s="93">
        <f>I37</f>
        <v>19828.810000000001</v>
      </c>
      <c r="J36" s="89">
        <v>100</v>
      </c>
      <c r="K36" s="23"/>
    </row>
    <row r="37" spans="1:11" ht="31.5" x14ac:dyDescent="0.25">
      <c r="A37" s="37" t="s">
        <v>17</v>
      </c>
      <c r="B37" s="11">
        <v>761</v>
      </c>
      <c r="C37" s="27" t="s">
        <v>41</v>
      </c>
      <c r="D37" s="27" t="s">
        <v>47</v>
      </c>
      <c r="E37" s="28">
        <v>7500090010</v>
      </c>
      <c r="F37" s="38" t="s">
        <v>110</v>
      </c>
      <c r="G37" s="92">
        <v>20000</v>
      </c>
      <c r="H37" s="92">
        <v>19831</v>
      </c>
      <c r="I37" s="93">
        <v>19828.810000000001</v>
      </c>
      <c r="J37" s="89">
        <v>100</v>
      </c>
      <c r="K37" s="23"/>
    </row>
    <row r="38" spans="1:11" ht="94.5" x14ac:dyDescent="0.25">
      <c r="A38" s="41" t="s">
        <v>191</v>
      </c>
      <c r="B38" s="11">
        <v>761</v>
      </c>
      <c r="C38" s="27" t="s">
        <v>41</v>
      </c>
      <c r="D38" s="27" t="s">
        <v>47</v>
      </c>
      <c r="E38" s="28">
        <v>7500099030</v>
      </c>
      <c r="F38" s="38" t="s">
        <v>104</v>
      </c>
      <c r="G38" s="92">
        <f t="shared" ref="G38:I39" si="4">G39</f>
        <v>353000</v>
      </c>
      <c r="H38" s="92">
        <f t="shared" si="4"/>
        <v>353000</v>
      </c>
      <c r="I38" s="93">
        <f t="shared" si="4"/>
        <v>353000</v>
      </c>
      <c r="J38" s="89">
        <f t="shared" si="0"/>
        <v>100</v>
      </c>
      <c r="K38" s="23"/>
    </row>
    <row r="39" spans="1:11" x14ac:dyDescent="0.25">
      <c r="A39" s="37" t="s">
        <v>8</v>
      </c>
      <c r="B39" s="11">
        <v>761</v>
      </c>
      <c r="C39" s="27" t="s">
        <v>41</v>
      </c>
      <c r="D39" s="27" t="s">
        <v>47</v>
      </c>
      <c r="E39" s="28">
        <v>7500099030</v>
      </c>
      <c r="F39" s="38" t="s">
        <v>111</v>
      </c>
      <c r="G39" s="92">
        <f t="shared" si="4"/>
        <v>353000</v>
      </c>
      <c r="H39" s="92">
        <f t="shared" si="4"/>
        <v>353000</v>
      </c>
      <c r="I39" s="93">
        <f t="shared" si="4"/>
        <v>353000</v>
      </c>
      <c r="J39" s="89">
        <f t="shared" si="0"/>
        <v>100</v>
      </c>
      <c r="K39" s="23"/>
    </row>
    <row r="40" spans="1:11" x14ac:dyDescent="0.25">
      <c r="A40" s="37" t="s">
        <v>19</v>
      </c>
      <c r="B40" s="11">
        <v>761</v>
      </c>
      <c r="C40" s="27" t="s">
        <v>41</v>
      </c>
      <c r="D40" s="27" t="s">
        <v>47</v>
      </c>
      <c r="E40" s="28">
        <v>7500099030</v>
      </c>
      <c r="F40" s="38" t="s">
        <v>112</v>
      </c>
      <c r="G40" s="92">
        <v>353000</v>
      </c>
      <c r="H40" s="92">
        <v>353000</v>
      </c>
      <c r="I40" s="93">
        <v>353000</v>
      </c>
      <c r="J40" s="89">
        <f t="shared" si="0"/>
        <v>100</v>
      </c>
      <c r="K40" s="23"/>
    </row>
    <row r="41" spans="1:11" ht="78.75" x14ac:dyDescent="0.25">
      <c r="A41" s="68" t="s">
        <v>24</v>
      </c>
      <c r="B41" s="11">
        <v>761</v>
      </c>
      <c r="C41" s="20" t="s">
        <v>41</v>
      </c>
      <c r="D41" s="20" t="s">
        <v>48</v>
      </c>
      <c r="E41" s="53" t="s">
        <v>117</v>
      </c>
      <c r="F41" s="51" t="s">
        <v>104</v>
      </c>
      <c r="G41" s="46">
        <f t="shared" ref="G41:H45" si="5">G42</f>
        <v>37700</v>
      </c>
      <c r="H41" s="46">
        <f t="shared" si="5"/>
        <v>37700</v>
      </c>
      <c r="I41" s="84">
        <f t="shared" ref="I41" si="6">I42</f>
        <v>37700</v>
      </c>
      <c r="J41" s="89">
        <f t="shared" si="0"/>
        <v>100</v>
      </c>
      <c r="K41" s="23"/>
    </row>
    <row r="42" spans="1:11" ht="31.5" x14ac:dyDescent="0.25">
      <c r="A42" s="26" t="s">
        <v>193</v>
      </c>
      <c r="B42" s="11">
        <v>761</v>
      </c>
      <c r="C42" s="27" t="s">
        <v>41</v>
      </c>
      <c r="D42" s="27" t="s">
        <v>48</v>
      </c>
      <c r="E42" s="28">
        <v>7400000000</v>
      </c>
      <c r="F42" s="30" t="s">
        <v>104</v>
      </c>
      <c r="G42" s="46">
        <f t="shared" si="5"/>
        <v>37700</v>
      </c>
      <c r="H42" s="46">
        <f t="shared" si="5"/>
        <v>37700</v>
      </c>
      <c r="I42" s="84">
        <f t="shared" ref="I42" si="7">I43</f>
        <v>37700</v>
      </c>
      <c r="J42" s="89">
        <f t="shared" si="0"/>
        <v>100</v>
      </c>
      <c r="K42" s="23"/>
    </row>
    <row r="43" spans="1:11" ht="28.5" customHeight="1" x14ac:dyDescent="0.25">
      <c r="A43" s="26" t="s">
        <v>194</v>
      </c>
      <c r="B43" s="11">
        <v>761</v>
      </c>
      <c r="C43" s="27" t="s">
        <v>41</v>
      </c>
      <c r="D43" s="27" t="s">
        <v>48</v>
      </c>
      <c r="E43" s="28">
        <v>7430000000</v>
      </c>
      <c r="F43" s="30" t="s">
        <v>104</v>
      </c>
      <c r="G43" s="47">
        <f t="shared" si="5"/>
        <v>37700</v>
      </c>
      <c r="H43" s="47">
        <f t="shared" si="5"/>
        <v>37700</v>
      </c>
      <c r="I43" s="85">
        <f t="shared" ref="I43" si="8">I44</f>
        <v>37700</v>
      </c>
      <c r="J43" s="89">
        <f t="shared" si="0"/>
        <v>100</v>
      </c>
      <c r="K43" s="23"/>
    </row>
    <row r="44" spans="1:11" ht="101.25" customHeight="1" x14ac:dyDescent="0.25">
      <c r="A44" s="41" t="s">
        <v>192</v>
      </c>
      <c r="B44" s="19">
        <v>761</v>
      </c>
      <c r="C44" s="27" t="s">
        <v>41</v>
      </c>
      <c r="D44" s="27" t="s">
        <v>48</v>
      </c>
      <c r="E44" s="28">
        <v>7430099020</v>
      </c>
      <c r="F44" s="30" t="s">
        <v>104</v>
      </c>
      <c r="G44" s="47">
        <f t="shared" si="5"/>
        <v>37700</v>
      </c>
      <c r="H44" s="47">
        <f t="shared" si="5"/>
        <v>37700</v>
      </c>
      <c r="I44" s="85">
        <f t="shared" ref="I44" si="9">I45</f>
        <v>37700</v>
      </c>
      <c r="J44" s="89">
        <f t="shared" si="0"/>
        <v>100</v>
      </c>
      <c r="K44" s="23"/>
    </row>
    <row r="45" spans="1:11" ht="18.75" customHeight="1" x14ac:dyDescent="0.25">
      <c r="A45" s="26" t="s">
        <v>8</v>
      </c>
      <c r="B45" s="19">
        <v>761</v>
      </c>
      <c r="C45" s="27" t="s">
        <v>41</v>
      </c>
      <c r="D45" s="27" t="s">
        <v>48</v>
      </c>
      <c r="E45" s="28">
        <v>7430099020</v>
      </c>
      <c r="F45" s="22">
        <v>500</v>
      </c>
      <c r="G45" s="47">
        <f t="shared" si="5"/>
        <v>37700</v>
      </c>
      <c r="H45" s="47">
        <f t="shared" si="5"/>
        <v>37700</v>
      </c>
      <c r="I45" s="85">
        <f t="shared" ref="I45" si="10">I46</f>
        <v>37700</v>
      </c>
      <c r="J45" s="89">
        <f t="shared" si="0"/>
        <v>100</v>
      </c>
      <c r="K45" s="23"/>
    </row>
    <row r="46" spans="1:11" ht="19.5" customHeight="1" x14ac:dyDescent="0.25">
      <c r="A46" s="26" t="s">
        <v>19</v>
      </c>
      <c r="B46" s="19">
        <v>761</v>
      </c>
      <c r="C46" s="27" t="s">
        <v>41</v>
      </c>
      <c r="D46" s="27" t="s">
        <v>48</v>
      </c>
      <c r="E46" s="28">
        <v>7430099020</v>
      </c>
      <c r="F46" s="22">
        <v>540</v>
      </c>
      <c r="G46" s="47">
        <v>37700</v>
      </c>
      <c r="H46" s="47">
        <v>37700</v>
      </c>
      <c r="I46" s="83">
        <v>37700</v>
      </c>
      <c r="J46" s="89">
        <f t="shared" si="0"/>
        <v>100</v>
      </c>
      <c r="K46" s="23"/>
    </row>
    <row r="47" spans="1:11" ht="37.5" hidden="1" customHeight="1" x14ac:dyDescent="0.25">
      <c r="A47" s="26" t="s">
        <v>133</v>
      </c>
      <c r="B47" s="57">
        <v>761</v>
      </c>
      <c r="C47" s="20" t="s">
        <v>41</v>
      </c>
      <c r="D47" s="20" t="s">
        <v>55</v>
      </c>
      <c r="E47" s="53" t="s">
        <v>117</v>
      </c>
      <c r="F47" s="51" t="s">
        <v>104</v>
      </c>
      <c r="G47" s="47">
        <f t="shared" ref="G47:H51" si="11">G48</f>
        <v>0</v>
      </c>
      <c r="H47" s="47">
        <f t="shared" si="11"/>
        <v>0</v>
      </c>
      <c r="I47" s="85">
        <f t="shared" ref="I47:I51" si="12">I48</f>
        <v>0</v>
      </c>
      <c r="J47" s="89" t="e">
        <f t="shared" si="0"/>
        <v>#DIV/0!</v>
      </c>
      <c r="K47" s="23"/>
    </row>
    <row r="48" spans="1:11" ht="33" hidden="1" customHeight="1" x14ac:dyDescent="0.25">
      <c r="A48" s="26" t="s">
        <v>134</v>
      </c>
      <c r="B48" s="62">
        <v>761</v>
      </c>
      <c r="C48" s="27" t="s">
        <v>41</v>
      </c>
      <c r="D48" s="27" t="s">
        <v>55</v>
      </c>
      <c r="E48" s="52" t="s">
        <v>135</v>
      </c>
      <c r="F48" s="30" t="s">
        <v>104</v>
      </c>
      <c r="G48" s="47">
        <f t="shared" si="11"/>
        <v>0</v>
      </c>
      <c r="H48" s="47">
        <f t="shared" si="11"/>
        <v>0</v>
      </c>
      <c r="I48" s="85">
        <f t="shared" si="12"/>
        <v>0</v>
      </c>
      <c r="J48" s="89" t="e">
        <f t="shared" si="0"/>
        <v>#DIV/0!</v>
      </c>
      <c r="K48" s="23"/>
    </row>
    <row r="49" spans="1:11" ht="53.25" hidden="1" customHeight="1" x14ac:dyDescent="0.25">
      <c r="A49" s="26" t="s">
        <v>136</v>
      </c>
      <c r="B49" s="62">
        <v>761</v>
      </c>
      <c r="C49" s="27" t="s">
        <v>41</v>
      </c>
      <c r="D49" s="27" t="s">
        <v>55</v>
      </c>
      <c r="E49" s="52" t="s">
        <v>137</v>
      </c>
      <c r="F49" s="30" t="s">
        <v>104</v>
      </c>
      <c r="G49" s="47">
        <f t="shared" si="11"/>
        <v>0</v>
      </c>
      <c r="H49" s="47">
        <f t="shared" si="11"/>
        <v>0</v>
      </c>
      <c r="I49" s="85">
        <f t="shared" si="12"/>
        <v>0</v>
      </c>
      <c r="J49" s="89" t="e">
        <f t="shared" si="0"/>
        <v>#DIV/0!</v>
      </c>
      <c r="K49" s="23"/>
    </row>
    <row r="50" spans="1:11" ht="98.25" hidden="1" customHeight="1" x14ac:dyDescent="0.25">
      <c r="A50" s="26" t="s">
        <v>138</v>
      </c>
      <c r="B50" s="62">
        <v>761</v>
      </c>
      <c r="C50" s="27" t="s">
        <v>41</v>
      </c>
      <c r="D50" s="27" t="s">
        <v>55</v>
      </c>
      <c r="E50" s="52" t="s">
        <v>139</v>
      </c>
      <c r="F50" s="30" t="s">
        <v>104</v>
      </c>
      <c r="G50" s="47">
        <f t="shared" si="11"/>
        <v>0</v>
      </c>
      <c r="H50" s="47">
        <f t="shared" si="11"/>
        <v>0</v>
      </c>
      <c r="I50" s="85">
        <f t="shared" si="12"/>
        <v>0</v>
      </c>
      <c r="J50" s="89" t="e">
        <f t="shared" si="0"/>
        <v>#DIV/0!</v>
      </c>
      <c r="K50" s="23"/>
    </row>
    <row r="51" spans="1:11" ht="51.75" hidden="1" customHeight="1" x14ac:dyDescent="0.25">
      <c r="A51" s="26" t="s">
        <v>33</v>
      </c>
      <c r="B51" s="62">
        <v>761</v>
      </c>
      <c r="C51" s="27" t="s">
        <v>41</v>
      </c>
      <c r="D51" s="27" t="s">
        <v>55</v>
      </c>
      <c r="E51" s="52" t="s">
        <v>139</v>
      </c>
      <c r="F51" s="30" t="s">
        <v>107</v>
      </c>
      <c r="G51" s="47">
        <f t="shared" si="11"/>
        <v>0</v>
      </c>
      <c r="H51" s="47">
        <f t="shared" si="11"/>
        <v>0</v>
      </c>
      <c r="I51" s="85">
        <f t="shared" si="12"/>
        <v>0</v>
      </c>
      <c r="J51" s="89" t="e">
        <f t="shared" si="0"/>
        <v>#DIV/0!</v>
      </c>
      <c r="K51" s="23"/>
    </row>
    <row r="52" spans="1:11" ht="51" hidden="1" customHeight="1" x14ac:dyDescent="0.25">
      <c r="A52" s="26" t="s">
        <v>32</v>
      </c>
      <c r="B52" s="62">
        <v>761</v>
      </c>
      <c r="C52" s="27" t="s">
        <v>41</v>
      </c>
      <c r="D52" s="27" t="s">
        <v>55</v>
      </c>
      <c r="E52" s="52" t="s">
        <v>139</v>
      </c>
      <c r="F52" s="30" t="s">
        <v>108</v>
      </c>
      <c r="G52" s="47">
        <v>0</v>
      </c>
      <c r="H52" s="47">
        <v>0</v>
      </c>
      <c r="I52" s="83">
        <v>0</v>
      </c>
      <c r="J52" s="89" t="e">
        <f t="shared" si="0"/>
        <v>#DIV/0!</v>
      </c>
      <c r="K52" s="23"/>
    </row>
    <row r="53" spans="1:11" ht="26.45" customHeight="1" x14ac:dyDescent="0.25">
      <c r="A53" s="18" t="s">
        <v>25</v>
      </c>
      <c r="B53" s="25">
        <v>761</v>
      </c>
      <c r="C53" s="20" t="s">
        <v>41</v>
      </c>
      <c r="D53" s="20" t="s">
        <v>49</v>
      </c>
      <c r="E53" s="51" t="s">
        <v>117</v>
      </c>
      <c r="F53" s="51" t="s">
        <v>104</v>
      </c>
      <c r="G53" s="46">
        <f t="shared" ref="G53:H56" si="13">G54</f>
        <v>5000</v>
      </c>
      <c r="H53" s="46">
        <f t="shared" si="13"/>
        <v>5000</v>
      </c>
      <c r="I53" s="84">
        <f t="shared" ref="I53" si="14">I54</f>
        <v>0</v>
      </c>
      <c r="J53" s="89">
        <f t="shared" si="0"/>
        <v>0</v>
      </c>
      <c r="K53" s="23"/>
    </row>
    <row r="54" spans="1:11" x14ac:dyDescent="0.25">
      <c r="A54" s="26" t="s">
        <v>59</v>
      </c>
      <c r="B54" s="19">
        <v>761</v>
      </c>
      <c r="C54" s="27" t="s">
        <v>41</v>
      </c>
      <c r="D54" s="27" t="s">
        <v>49</v>
      </c>
      <c r="E54" s="28">
        <v>7600000000</v>
      </c>
      <c r="F54" s="30" t="s">
        <v>104</v>
      </c>
      <c r="G54" s="46">
        <f t="shared" si="13"/>
        <v>5000</v>
      </c>
      <c r="H54" s="46">
        <f t="shared" si="13"/>
        <v>5000</v>
      </c>
      <c r="I54" s="84">
        <f t="shared" ref="I54" si="15">I55</f>
        <v>0</v>
      </c>
      <c r="J54" s="89">
        <f t="shared" si="0"/>
        <v>0</v>
      </c>
      <c r="K54" s="23"/>
    </row>
    <row r="55" spans="1:11" ht="31.5" x14ac:dyDescent="0.25">
      <c r="A55" s="26" t="s">
        <v>35</v>
      </c>
      <c r="B55" s="19">
        <v>761</v>
      </c>
      <c r="C55" s="27" t="s">
        <v>41</v>
      </c>
      <c r="D55" s="27" t="s">
        <v>49</v>
      </c>
      <c r="E55" s="28">
        <v>7600091200</v>
      </c>
      <c r="F55" s="30" t="s">
        <v>104</v>
      </c>
      <c r="G55" s="47">
        <f t="shared" si="13"/>
        <v>5000</v>
      </c>
      <c r="H55" s="47">
        <f t="shared" si="13"/>
        <v>5000</v>
      </c>
      <c r="I55" s="85">
        <f t="shared" ref="I55" si="16">I56</f>
        <v>0</v>
      </c>
      <c r="J55" s="89">
        <f t="shared" si="0"/>
        <v>0</v>
      </c>
      <c r="K55" s="23"/>
    </row>
    <row r="56" spans="1:11" x14ac:dyDescent="0.25">
      <c r="A56" s="26" t="s">
        <v>16</v>
      </c>
      <c r="B56" s="19">
        <v>761</v>
      </c>
      <c r="C56" s="27" t="s">
        <v>41</v>
      </c>
      <c r="D56" s="27" t="s">
        <v>49</v>
      </c>
      <c r="E56" s="28">
        <v>7600091200</v>
      </c>
      <c r="F56" s="22">
        <v>800</v>
      </c>
      <c r="G56" s="47">
        <f t="shared" si="13"/>
        <v>5000</v>
      </c>
      <c r="H56" s="47">
        <f t="shared" si="13"/>
        <v>5000</v>
      </c>
      <c r="I56" s="85">
        <f t="shared" ref="I56" si="17">I57</f>
        <v>0</v>
      </c>
      <c r="J56" s="89">
        <f t="shared" si="0"/>
        <v>0</v>
      </c>
      <c r="K56" s="23"/>
    </row>
    <row r="57" spans="1:11" x14ac:dyDescent="0.25">
      <c r="A57" s="26" t="s">
        <v>26</v>
      </c>
      <c r="B57" s="19">
        <v>761</v>
      </c>
      <c r="C57" s="27" t="s">
        <v>41</v>
      </c>
      <c r="D57" s="27" t="s">
        <v>49</v>
      </c>
      <c r="E57" s="28">
        <v>7600091200</v>
      </c>
      <c r="F57" s="22">
        <v>870</v>
      </c>
      <c r="G57" s="47">
        <v>5000</v>
      </c>
      <c r="H57" s="47">
        <v>5000</v>
      </c>
      <c r="I57" s="83">
        <v>0</v>
      </c>
      <c r="J57" s="89">
        <f t="shared" si="0"/>
        <v>0</v>
      </c>
      <c r="K57" s="23"/>
    </row>
    <row r="58" spans="1:11" ht="30.95" customHeight="1" x14ac:dyDescent="0.25">
      <c r="A58" s="18" t="s">
        <v>6</v>
      </c>
      <c r="B58" s="25">
        <v>761</v>
      </c>
      <c r="C58" s="20" t="s">
        <v>41</v>
      </c>
      <c r="D58" s="20" t="s">
        <v>50</v>
      </c>
      <c r="E58" s="51" t="s">
        <v>117</v>
      </c>
      <c r="F58" s="51" t="s">
        <v>104</v>
      </c>
      <c r="G58" s="46">
        <f>G59</f>
        <v>30000</v>
      </c>
      <c r="H58" s="46">
        <f>H59</f>
        <v>63812</v>
      </c>
      <c r="I58" s="84">
        <f t="shared" ref="I58" si="18">I59</f>
        <v>63812</v>
      </c>
      <c r="J58" s="89">
        <f t="shared" si="0"/>
        <v>100</v>
      </c>
      <c r="K58" s="23"/>
    </row>
    <row r="59" spans="1:11" ht="31.5" x14ac:dyDescent="0.25">
      <c r="A59" s="41" t="s">
        <v>103</v>
      </c>
      <c r="B59" s="19">
        <v>761</v>
      </c>
      <c r="C59" s="27" t="s">
        <v>41</v>
      </c>
      <c r="D59" s="27" t="s">
        <v>50</v>
      </c>
      <c r="E59" s="28">
        <v>7500000000</v>
      </c>
      <c r="F59" s="30" t="s">
        <v>104</v>
      </c>
      <c r="G59" s="46">
        <f>G60</f>
        <v>30000</v>
      </c>
      <c r="H59" s="46">
        <f>H60</f>
        <v>63812</v>
      </c>
      <c r="I59" s="46">
        <f>I60</f>
        <v>63812</v>
      </c>
      <c r="J59" s="89">
        <f t="shared" si="0"/>
        <v>100</v>
      </c>
      <c r="K59" s="23"/>
    </row>
    <row r="60" spans="1:11" ht="31.5" customHeight="1" x14ac:dyDescent="0.25">
      <c r="A60" s="41" t="s">
        <v>116</v>
      </c>
      <c r="B60" s="19">
        <v>761</v>
      </c>
      <c r="C60" s="27" t="s">
        <v>41</v>
      </c>
      <c r="D60" s="27" t="s">
        <v>50</v>
      </c>
      <c r="E60" s="28">
        <v>7500090030</v>
      </c>
      <c r="F60" s="30" t="s">
        <v>104</v>
      </c>
      <c r="G60" s="47">
        <f>G61+G65+G63</f>
        <v>30000</v>
      </c>
      <c r="H60" s="47">
        <f>H61+H65+H63</f>
        <v>63812</v>
      </c>
      <c r="I60" s="47">
        <f>I61+I65+I63</f>
        <v>63812</v>
      </c>
      <c r="J60" s="89">
        <f t="shared" si="0"/>
        <v>100</v>
      </c>
      <c r="K60" s="23"/>
    </row>
    <row r="61" spans="1:11" ht="47.25" x14ac:dyDescent="0.25">
      <c r="A61" s="26" t="s">
        <v>33</v>
      </c>
      <c r="B61" s="19">
        <v>761</v>
      </c>
      <c r="C61" s="27" t="s">
        <v>41</v>
      </c>
      <c r="D61" s="27" t="s">
        <v>50</v>
      </c>
      <c r="E61" s="28">
        <v>7500090030</v>
      </c>
      <c r="F61" s="22">
        <v>200</v>
      </c>
      <c r="G61" s="47">
        <f>G62</f>
        <v>20000</v>
      </c>
      <c r="H61" s="47">
        <f>H62</f>
        <v>28280</v>
      </c>
      <c r="I61" s="85">
        <f t="shared" ref="I61" si="19">I62</f>
        <v>28280</v>
      </c>
      <c r="J61" s="89">
        <v>100</v>
      </c>
      <c r="K61" s="23"/>
    </row>
    <row r="62" spans="1:11" ht="45" customHeight="1" x14ac:dyDescent="0.25">
      <c r="A62" s="26" t="s">
        <v>32</v>
      </c>
      <c r="B62" s="19">
        <v>761</v>
      </c>
      <c r="C62" s="27" t="s">
        <v>41</v>
      </c>
      <c r="D62" s="27" t="s">
        <v>50</v>
      </c>
      <c r="E62" s="28">
        <v>7500090030</v>
      </c>
      <c r="F62" s="22">
        <v>240</v>
      </c>
      <c r="G62" s="47">
        <v>20000</v>
      </c>
      <c r="H62" s="47">
        <v>28280</v>
      </c>
      <c r="I62" s="85">
        <v>28280</v>
      </c>
      <c r="J62" s="89">
        <v>100</v>
      </c>
      <c r="K62" s="23"/>
    </row>
    <row r="63" spans="1:11" ht="18.75" hidden="1" customHeight="1" x14ac:dyDescent="0.25">
      <c r="A63" s="26" t="s">
        <v>8</v>
      </c>
      <c r="B63" s="19">
        <v>761</v>
      </c>
      <c r="C63" s="27" t="s">
        <v>41</v>
      </c>
      <c r="D63" s="27" t="s">
        <v>50</v>
      </c>
      <c r="E63" s="28">
        <v>7500090030</v>
      </c>
      <c r="F63" s="22">
        <v>500</v>
      </c>
      <c r="G63" s="47">
        <f>G64</f>
        <v>0</v>
      </c>
      <c r="H63" s="47">
        <f>H64</f>
        <v>0</v>
      </c>
      <c r="I63" s="85">
        <f t="shared" ref="I63" si="20">I64</f>
        <v>0</v>
      </c>
      <c r="J63" s="89" t="e">
        <f t="shared" si="0"/>
        <v>#DIV/0!</v>
      </c>
      <c r="K63" s="23"/>
    </row>
    <row r="64" spans="1:11" ht="19.5" hidden="1" customHeight="1" x14ac:dyDescent="0.25">
      <c r="A64" s="26" t="s">
        <v>19</v>
      </c>
      <c r="B64" s="19">
        <v>761</v>
      </c>
      <c r="C64" s="27" t="s">
        <v>41</v>
      </c>
      <c r="D64" s="27" t="s">
        <v>50</v>
      </c>
      <c r="E64" s="28">
        <v>7500090030</v>
      </c>
      <c r="F64" s="22">
        <v>540</v>
      </c>
      <c r="G64" s="47">
        <v>0</v>
      </c>
      <c r="H64" s="47">
        <v>0</v>
      </c>
      <c r="I64" s="83">
        <v>0</v>
      </c>
      <c r="J64" s="89" t="e">
        <f t="shared" si="0"/>
        <v>#DIV/0!</v>
      </c>
      <c r="K64" s="23"/>
    </row>
    <row r="65" spans="1:11" x14ac:dyDescent="0.25">
      <c r="A65" s="37" t="s">
        <v>16</v>
      </c>
      <c r="B65" s="11">
        <v>761</v>
      </c>
      <c r="C65" s="27" t="s">
        <v>41</v>
      </c>
      <c r="D65" s="27" t="s">
        <v>50</v>
      </c>
      <c r="E65" s="28">
        <v>7500090030</v>
      </c>
      <c r="F65" s="22">
        <v>800</v>
      </c>
      <c r="G65" s="47">
        <f>G66</f>
        <v>10000</v>
      </c>
      <c r="H65" s="47">
        <f>H66</f>
        <v>35532</v>
      </c>
      <c r="I65" s="85">
        <f>I66</f>
        <v>35532</v>
      </c>
      <c r="J65" s="89">
        <v>100</v>
      </c>
      <c r="K65" s="23"/>
    </row>
    <row r="66" spans="1:11" ht="31.5" x14ac:dyDescent="0.25">
      <c r="A66" s="37" t="s">
        <v>17</v>
      </c>
      <c r="B66" s="11">
        <v>761</v>
      </c>
      <c r="C66" s="27" t="s">
        <v>41</v>
      </c>
      <c r="D66" s="27" t="s">
        <v>50</v>
      </c>
      <c r="E66" s="28">
        <v>7500090030</v>
      </c>
      <c r="F66" s="22">
        <v>850</v>
      </c>
      <c r="G66" s="47">
        <v>10000</v>
      </c>
      <c r="H66" s="47">
        <v>35532</v>
      </c>
      <c r="I66" s="83">
        <v>35532</v>
      </c>
      <c r="J66" s="89">
        <v>100</v>
      </c>
      <c r="K66" s="23"/>
    </row>
    <row r="67" spans="1:11" ht="23.45" customHeight="1" x14ac:dyDescent="0.25">
      <c r="A67" s="18" t="s">
        <v>27</v>
      </c>
      <c r="B67" s="25">
        <v>761</v>
      </c>
      <c r="C67" s="20" t="s">
        <v>45</v>
      </c>
      <c r="D67" s="20" t="s">
        <v>44</v>
      </c>
      <c r="E67" s="53" t="s">
        <v>117</v>
      </c>
      <c r="F67" s="51" t="s">
        <v>104</v>
      </c>
      <c r="G67" s="46">
        <f t="shared" ref="G67:H69" si="21">G68</f>
        <v>126161.35</v>
      </c>
      <c r="H67" s="46">
        <f t="shared" si="21"/>
        <v>131597.46</v>
      </c>
      <c r="I67" s="84">
        <f t="shared" ref="I67" si="22">I68</f>
        <v>131597.46</v>
      </c>
      <c r="J67" s="89">
        <f t="shared" si="0"/>
        <v>100</v>
      </c>
      <c r="K67" s="23"/>
    </row>
    <row r="68" spans="1:11" ht="31.5" x14ac:dyDescent="0.25">
      <c r="A68" s="18" t="s">
        <v>28</v>
      </c>
      <c r="B68" s="25">
        <v>761</v>
      </c>
      <c r="C68" s="20" t="s">
        <v>45</v>
      </c>
      <c r="D68" s="20" t="s">
        <v>46</v>
      </c>
      <c r="E68" s="53" t="s">
        <v>117</v>
      </c>
      <c r="F68" s="51" t="s">
        <v>104</v>
      </c>
      <c r="G68" s="47">
        <f t="shared" si="21"/>
        <v>126161.35</v>
      </c>
      <c r="H68" s="47">
        <f t="shared" si="21"/>
        <v>131597.46</v>
      </c>
      <c r="I68" s="85">
        <f t="shared" ref="I68" si="23">I69</f>
        <v>131597.46</v>
      </c>
      <c r="J68" s="89">
        <f t="shared" si="0"/>
        <v>100</v>
      </c>
      <c r="K68" s="23"/>
    </row>
    <row r="69" spans="1:11" ht="31.5" x14ac:dyDescent="0.25">
      <c r="A69" s="99" t="s">
        <v>154</v>
      </c>
      <c r="B69" s="19">
        <v>761</v>
      </c>
      <c r="C69" s="27" t="s">
        <v>45</v>
      </c>
      <c r="D69" s="27" t="s">
        <v>46</v>
      </c>
      <c r="E69" s="28">
        <v>6200000000</v>
      </c>
      <c r="F69" s="30" t="s">
        <v>104</v>
      </c>
      <c r="G69" s="47">
        <f t="shared" si="21"/>
        <v>126161.35</v>
      </c>
      <c r="H69" s="47">
        <f t="shared" si="21"/>
        <v>131597.46</v>
      </c>
      <c r="I69" s="85">
        <f t="shared" ref="I69" si="24">I70</f>
        <v>131597.46</v>
      </c>
      <c r="J69" s="89">
        <f t="shared" si="0"/>
        <v>100</v>
      </c>
      <c r="K69" s="23"/>
    </row>
    <row r="70" spans="1:11" ht="47.25" customHeight="1" x14ac:dyDescent="0.25">
      <c r="A70" s="100" t="s">
        <v>75</v>
      </c>
      <c r="B70" s="19">
        <v>761</v>
      </c>
      <c r="C70" s="27" t="s">
        <v>45</v>
      </c>
      <c r="D70" s="27" t="s">
        <v>46</v>
      </c>
      <c r="E70" s="28">
        <v>6200051180</v>
      </c>
      <c r="F70" s="27" t="s">
        <v>104</v>
      </c>
      <c r="G70" s="44">
        <f>G71+G73</f>
        <v>126161.35</v>
      </c>
      <c r="H70" s="44">
        <f>H71+H73</f>
        <v>131597.46</v>
      </c>
      <c r="I70" s="83">
        <f t="shared" ref="I70" si="25">I71+I73</f>
        <v>131597.46</v>
      </c>
      <c r="J70" s="89">
        <f t="shared" si="0"/>
        <v>100</v>
      </c>
      <c r="K70" s="23"/>
    </row>
    <row r="71" spans="1:11" ht="128.25" customHeight="1" x14ac:dyDescent="0.25">
      <c r="A71" s="26" t="s">
        <v>14</v>
      </c>
      <c r="B71" s="19">
        <v>761</v>
      </c>
      <c r="C71" s="27" t="s">
        <v>45</v>
      </c>
      <c r="D71" s="27" t="s">
        <v>46</v>
      </c>
      <c r="E71" s="28">
        <v>6200051180</v>
      </c>
      <c r="F71" s="24">
        <v>100</v>
      </c>
      <c r="G71" s="44">
        <f>G72</f>
        <v>111796.5</v>
      </c>
      <c r="H71" s="44">
        <f>H72</f>
        <v>117232.61</v>
      </c>
      <c r="I71" s="83">
        <f t="shared" ref="I71" si="26">I72</f>
        <v>117232.61</v>
      </c>
      <c r="J71" s="89">
        <f t="shared" si="0"/>
        <v>100</v>
      </c>
      <c r="K71" s="23"/>
    </row>
    <row r="72" spans="1:11" ht="47.25" x14ac:dyDescent="0.25">
      <c r="A72" s="26" t="s">
        <v>15</v>
      </c>
      <c r="B72" s="19">
        <v>761</v>
      </c>
      <c r="C72" s="27" t="s">
        <v>45</v>
      </c>
      <c r="D72" s="27" t="s">
        <v>46</v>
      </c>
      <c r="E72" s="28">
        <v>6200051180</v>
      </c>
      <c r="F72" s="24">
        <v>120</v>
      </c>
      <c r="G72" s="92">
        <v>111796.5</v>
      </c>
      <c r="H72" s="92">
        <v>117232.61</v>
      </c>
      <c r="I72" s="93">
        <v>117232.61</v>
      </c>
      <c r="J72" s="89">
        <f t="shared" si="0"/>
        <v>100</v>
      </c>
      <c r="K72" s="23"/>
    </row>
    <row r="73" spans="1:11" ht="47.25" x14ac:dyDescent="0.25">
      <c r="A73" s="26" t="s">
        <v>33</v>
      </c>
      <c r="B73" s="19">
        <v>761</v>
      </c>
      <c r="C73" s="27" t="s">
        <v>45</v>
      </c>
      <c r="D73" s="27" t="s">
        <v>46</v>
      </c>
      <c r="E73" s="28">
        <v>6200051180</v>
      </c>
      <c r="F73" s="22">
        <v>200</v>
      </c>
      <c r="G73" s="47">
        <f>G74</f>
        <v>14364.85</v>
      </c>
      <c r="H73" s="47">
        <f>H74</f>
        <v>14364.85</v>
      </c>
      <c r="I73" s="85">
        <f t="shared" ref="I73" si="27">I74</f>
        <v>14364.85</v>
      </c>
      <c r="J73" s="89">
        <v>100</v>
      </c>
      <c r="K73" s="23"/>
    </row>
    <row r="74" spans="1:11" ht="63" x14ac:dyDescent="0.25">
      <c r="A74" s="26" t="s">
        <v>32</v>
      </c>
      <c r="B74" s="19">
        <v>761</v>
      </c>
      <c r="C74" s="27" t="s">
        <v>45</v>
      </c>
      <c r="D74" s="27" t="s">
        <v>46</v>
      </c>
      <c r="E74" s="28">
        <v>6200051180</v>
      </c>
      <c r="F74" s="22">
        <v>240</v>
      </c>
      <c r="G74" s="92">
        <v>14364.85</v>
      </c>
      <c r="H74" s="92">
        <v>14364.85</v>
      </c>
      <c r="I74" s="93">
        <v>14364.85</v>
      </c>
      <c r="J74" s="89">
        <v>100</v>
      </c>
      <c r="K74" s="23"/>
    </row>
    <row r="75" spans="1:11" ht="47.25" x14ac:dyDescent="0.25">
      <c r="A75" s="18" t="s">
        <v>37</v>
      </c>
      <c r="B75" s="25">
        <v>761</v>
      </c>
      <c r="C75" s="20" t="s">
        <v>46</v>
      </c>
      <c r="D75" s="20" t="s">
        <v>44</v>
      </c>
      <c r="E75" s="52" t="s">
        <v>118</v>
      </c>
      <c r="F75" s="51" t="s">
        <v>104</v>
      </c>
      <c r="G75" s="46">
        <f>G76</f>
        <v>15820</v>
      </c>
      <c r="H75" s="46">
        <f>H76</f>
        <v>1213042.79</v>
      </c>
      <c r="I75" s="84">
        <f t="shared" ref="I75" si="28">I76</f>
        <v>1213042.79</v>
      </c>
      <c r="J75" s="89">
        <f t="shared" ref="J75:J140" si="29">I75/H75*100</f>
        <v>100</v>
      </c>
      <c r="K75" s="23"/>
    </row>
    <row r="76" spans="1:11" ht="81.75" customHeight="1" x14ac:dyDescent="0.25">
      <c r="A76" s="31" t="s">
        <v>91</v>
      </c>
      <c r="B76" s="25">
        <v>761</v>
      </c>
      <c r="C76" s="20" t="s">
        <v>46</v>
      </c>
      <c r="D76" s="20" t="s">
        <v>51</v>
      </c>
      <c r="E76" s="52" t="s">
        <v>118</v>
      </c>
      <c r="F76" s="51" t="s">
        <v>104</v>
      </c>
      <c r="G76" s="46">
        <f>G82+G77+G83</f>
        <v>15820</v>
      </c>
      <c r="H76" s="46">
        <f>H82+H77+H83</f>
        <v>1213042.79</v>
      </c>
      <c r="I76" s="46">
        <f>I82+I77+I83</f>
        <v>1213042.79</v>
      </c>
      <c r="J76" s="89">
        <f t="shared" si="29"/>
        <v>100</v>
      </c>
      <c r="K76" s="23"/>
    </row>
    <row r="77" spans="1:11" s="107" customFormat="1" ht="81.75" customHeight="1" x14ac:dyDescent="0.25">
      <c r="A77" s="188" t="s">
        <v>195</v>
      </c>
      <c r="B77" s="62">
        <v>761</v>
      </c>
      <c r="C77" s="105" t="s">
        <v>46</v>
      </c>
      <c r="D77" s="105" t="s">
        <v>51</v>
      </c>
      <c r="E77" s="61" t="s">
        <v>159</v>
      </c>
      <c r="F77" s="106" t="s">
        <v>104</v>
      </c>
      <c r="G77" s="60">
        <f>G78</f>
        <v>0</v>
      </c>
      <c r="H77" s="60">
        <f t="shared" ref="H77:I78" si="30">H79</f>
        <v>1182086</v>
      </c>
      <c r="I77" s="60">
        <f t="shared" si="30"/>
        <v>1182086</v>
      </c>
      <c r="J77" s="89">
        <f t="shared" si="29"/>
        <v>100</v>
      </c>
      <c r="K77" s="23"/>
    </row>
    <row r="78" spans="1:11" s="107" customFormat="1" ht="33" customHeight="1" x14ac:dyDescent="0.25">
      <c r="A78" s="188" t="s">
        <v>160</v>
      </c>
      <c r="B78" s="62">
        <v>761</v>
      </c>
      <c r="C78" s="105" t="s">
        <v>46</v>
      </c>
      <c r="D78" s="105" t="s">
        <v>51</v>
      </c>
      <c r="E78" s="61" t="s">
        <v>161</v>
      </c>
      <c r="F78" s="106" t="s">
        <v>104</v>
      </c>
      <c r="G78" s="60">
        <f>G80</f>
        <v>0</v>
      </c>
      <c r="H78" s="60">
        <f t="shared" si="30"/>
        <v>1182086</v>
      </c>
      <c r="I78" s="60">
        <f t="shared" si="30"/>
        <v>1182086</v>
      </c>
      <c r="J78" s="89">
        <f t="shared" si="29"/>
        <v>100</v>
      </c>
      <c r="K78" s="23"/>
    </row>
    <row r="79" spans="1:11" s="107" customFormat="1" ht="48" customHeight="1" x14ac:dyDescent="0.25">
      <c r="A79" s="104" t="s">
        <v>162</v>
      </c>
      <c r="B79" s="62">
        <v>761</v>
      </c>
      <c r="C79" s="105" t="s">
        <v>46</v>
      </c>
      <c r="D79" s="105" t="s">
        <v>51</v>
      </c>
      <c r="E79" s="61" t="s">
        <v>161</v>
      </c>
      <c r="F79" s="108" t="s">
        <v>104</v>
      </c>
      <c r="G79" s="109">
        <f>G80</f>
        <v>0</v>
      </c>
      <c r="H79" s="109">
        <f t="shared" ref="H79:I80" si="31">H80</f>
        <v>1182086</v>
      </c>
      <c r="I79" s="109">
        <f t="shared" si="31"/>
        <v>1182086</v>
      </c>
      <c r="J79" s="89">
        <f t="shared" si="29"/>
        <v>100</v>
      </c>
      <c r="K79" s="23"/>
    </row>
    <row r="80" spans="1:11" s="107" customFormat="1" ht="47.25" customHeight="1" x14ac:dyDescent="0.25">
      <c r="A80" s="101" t="s">
        <v>33</v>
      </c>
      <c r="B80" s="62">
        <v>761</v>
      </c>
      <c r="C80" s="105" t="s">
        <v>46</v>
      </c>
      <c r="D80" s="105" t="s">
        <v>51</v>
      </c>
      <c r="E80" s="61" t="s">
        <v>163</v>
      </c>
      <c r="F80" s="108" t="s">
        <v>107</v>
      </c>
      <c r="G80" s="109">
        <f>G81</f>
        <v>0</v>
      </c>
      <c r="H80" s="109">
        <f t="shared" si="31"/>
        <v>1182086</v>
      </c>
      <c r="I80" s="109">
        <f t="shared" si="31"/>
        <v>1182086</v>
      </c>
      <c r="J80" s="89">
        <f t="shared" si="29"/>
        <v>100</v>
      </c>
      <c r="K80" s="23"/>
    </row>
    <row r="81" spans="1:11" s="107" customFormat="1" ht="47.25" customHeight="1" x14ac:dyDescent="0.25">
      <c r="A81" s="101" t="s">
        <v>32</v>
      </c>
      <c r="B81" s="62">
        <v>761</v>
      </c>
      <c r="C81" s="105" t="s">
        <v>46</v>
      </c>
      <c r="D81" s="105" t="s">
        <v>51</v>
      </c>
      <c r="E81" s="61" t="s">
        <v>163</v>
      </c>
      <c r="F81" s="108" t="s">
        <v>108</v>
      </c>
      <c r="G81" s="110">
        <v>0</v>
      </c>
      <c r="H81" s="111">
        <v>1182086</v>
      </c>
      <c r="I81" s="111">
        <v>1182086</v>
      </c>
      <c r="J81" s="89">
        <f t="shared" si="29"/>
        <v>100</v>
      </c>
      <c r="K81" s="23"/>
    </row>
    <row r="82" spans="1:11" ht="43.5" customHeight="1" x14ac:dyDescent="0.25">
      <c r="A82" s="39" t="s">
        <v>113</v>
      </c>
      <c r="B82" s="19">
        <v>761</v>
      </c>
      <c r="C82" s="27" t="s">
        <v>46</v>
      </c>
      <c r="D82" s="27" t="s">
        <v>51</v>
      </c>
      <c r="E82" s="28">
        <v>8020000000</v>
      </c>
      <c r="F82" s="30" t="s">
        <v>104</v>
      </c>
      <c r="G82" s="47">
        <f>G86</f>
        <v>15820</v>
      </c>
      <c r="H82" s="47">
        <f>H86</f>
        <v>17956.79</v>
      </c>
      <c r="I82" s="85">
        <f>I86</f>
        <v>17956.79</v>
      </c>
      <c r="J82" s="89">
        <v>100</v>
      </c>
      <c r="K82" s="23"/>
    </row>
    <row r="83" spans="1:11" ht="96" customHeight="1" x14ac:dyDescent="0.25">
      <c r="A83" s="40" t="s">
        <v>144</v>
      </c>
      <c r="B83" s="74">
        <v>761</v>
      </c>
      <c r="C83" s="75" t="s">
        <v>46</v>
      </c>
      <c r="D83" s="75" t="s">
        <v>51</v>
      </c>
      <c r="E83" s="76">
        <v>8020081520</v>
      </c>
      <c r="F83" s="77" t="s">
        <v>104</v>
      </c>
      <c r="G83" s="78">
        <f>G84</f>
        <v>0</v>
      </c>
      <c r="H83" s="78">
        <f>H84</f>
        <v>13000</v>
      </c>
      <c r="I83" s="85">
        <f t="shared" ref="I83" si="32">I84</f>
        <v>13000</v>
      </c>
      <c r="J83" s="89">
        <v>100</v>
      </c>
      <c r="K83" s="23"/>
    </row>
    <row r="84" spans="1:11" ht="55.5" customHeight="1" x14ac:dyDescent="0.25">
      <c r="A84" s="41" t="s">
        <v>101</v>
      </c>
      <c r="B84" s="79">
        <v>761</v>
      </c>
      <c r="C84" s="75" t="s">
        <v>46</v>
      </c>
      <c r="D84" s="75" t="s">
        <v>51</v>
      </c>
      <c r="E84" s="76">
        <v>8020081520</v>
      </c>
      <c r="F84" s="77" t="s">
        <v>107</v>
      </c>
      <c r="G84" s="78">
        <f>G85</f>
        <v>0</v>
      </c>
      <c r="H84" s="78">
        <f>H85</f>
        <v>13000</v>
      </c>
      <c r="I84" s="85">
        <f t="shared" ref="I84" si="33">I85</f>
        <v>13000</v>
      </c>
      <c r="J84" s="89">
        <v>100</v>
      </c>
      <c r="K84" s="23"/>
    </row>
    <row r="85" spans="1:11" ht="58.5" customHeight="1" x14ac:dyDescent="0.25">
      <c r="A85" s="41" t="s">
        <v>32</v>
      </c>
      <c r="B85" s="79">
        <v>761</v>
      </c>
      <c r="C85" s="75" t="s">
        <v>46</v>
      </c>
      <c r="D85" s="75" t="s">
        <v>51</v>
      </c>
      <c r="E85" s="76">
        <v>8020081520</v>
      </c>
      <c r="F85" s="77" t="s">
        <v>108</v>
      </c>
      <c r="G85" s="78">
        <v>0</v>
      </c>
      <c r="H85" s="78">
        <v>13000</v>
      </c>
      <c r="I85" s="85">
        <v>13000</v>
      </c>
      <c r="J85" s="89">
        <v>100</v>
      </c>
      <c r="K85" s="23"/>
    </row>
    <row r="86" spans="1:11" ht="59.25" customHeight="1" x14ac:dyDescent="0.25">
      <c r="A86" s="40" t="s">
        <v>114</v>
      </c>
      <c r="B86" s="19">
        <v>761</v>
      </c>
      <c r="C86" s="27" t="s">
        <v>46</v>
      </c>
      <c r="D86" s="27" t="s">
        <v>51</v>
      </c>
      <c r="E86" s="28">
        <v>8020091530</v>
      </c>
      <c r="F86" s="30" t="s">
        <v>104</v>
      </c>
      <c r="G86" s="47">
        <f>G87</f>
        <v>15820</v>
      </c>
      <c r="H86" s="47">
        <f>H87</f>
        <v>17956.79</v>
      </c>
      <c r="I86" s="85">
        <f t="shared" ref="I86:I87" si="34">I87</f>
        <v>17956.79</v>
      </c>
      <c r="J86" s="89">
        <v>100</v>
      </c>
      <c r="K86" s="23"/>
    </row>
    <row r="87" spans="1:11" ht="47.25" x14ac:dyDescent="0.25">
      <c r="A87" s="26" t="s">
        <v>33</v>
      </c>
      <c r="B87" s="19">
        <v>761</v>
      </c>
      <c r="C87" s="27" t="s">
        <v>46</v>
      </c>
      <c r="D87" s="27" t="s">
        <v>51</v>
      </c>
      <c r="E87" s="28">
        <v>8020091530</v>
      </c>
      <c r="F87" s="22">
        <v>200</v>
      </c>
      <c r="G87" s="47">
        <f>G88</f>
        <v>15820</v>
      </c>
      <c r="H87" s="47">
        <f>H88</f>
        <v>17956.79</v>
      </c>
      <c r="I87" s="85">
        <f t="shared" si="34"/>
        <v>17956.79</v>
      </c>
      <c r="J87" s="89">
        <v>100</v>
      </c>
      <c r="K87" s="23"/>
    </row>
    <row r="88" spans="1:11" ht="45.75" customHeight="1" x14ac:dyDescent="0.25">
      <c r="A88" s="26" t="s">
        <v>32</v>
      </c>
      <c r="B88" s="19">
        <v>761</v>
      </c>
      <c r="C88" s="27" t="s">
        <v>46</v>
      </c>
      <c r="D88" s="27" t="s">
        <v>51</v>
      </c>
      <c r="E88" s="28">
        <v>8020091530</v>
      </c>
      <c r="F88" s="22">
        <v>240</v>
      </c>
      <c r="G88" s="94">
        <v>15820</v>
      </c>
      <c r="H88" s="94">
        <v>17956.79</v>
      </c>
      <c r="I88" s="95">
        <v>17956.79</v>
      </c>
      <c r="J88" s="89">
        <v>100</v>
      </c>
      <c r="K88" s="23"/>
    </row>
    <row r="89" spans="1:11" ht="24.95" customHeight="1" x14ac:dyDescent="0.25">
      <c r="A89" s="18" t="s">
        <v>7</v>
      </c>
      <c r="B89" s="25">
        <v>761</v>
      </c>
      <c r="C89" s="20" t="s">
        <v>47</v>
      </c>
      <c r="D89" s="20" t="s">
        <v>44</v>
      </c>
      <c r="E89" s="52" t="s">
        <v>117</v>
      </c>
      <c r="F89" s="20" t="s">
        <v>104</v>
      </c>
      <c r="G89" s="45">
        <f t="shared" ref="G89:H95" si="35">G90</f>
        <v>0</v>
      </c>
      <c r="H89" s="45">
        <f t="shared" si="35"/>
        <v>1809984</v>
      </c>
      <c r="I89" s="82">
        <f t="shared" ref="I89" si="36">I90</f>
        <v>1809984</v>
      </c>
      <c r="J89" s="89">
        <f t="shared" si="29"/>
        <v>100</v>
      </c>
      <c r="K89" s="23"/>
    </row>
    <row r="90" spans="1:11" ht="33.6" customHeight="1" x14ac:dyDescent="0.25">
      <c r="A90" s="18" t="s">
        <v>9</v>
      </c>
      <c r="B90" s="25">
        <v>761</v>
      </c>
      <c r="C90" s="20" t="s">
        <v>47</v>
      </c>
      <c r="D90" s="20" t="s">
        <v>52</v>
      </c>
      <c r="E90" s="52" t="s">
        <v>117</v>
      </c>
      <c r="F90" s="27" t="s">
        <v>104</v>
      </c>
      <c r="G90" s="44">
        <f t="shared" si="35"/>
        <v>0</v>
      </c>
      <c r="H90" s="44">
        <f t="shared" si="35"/>
        <v>1809984</v>
      </c>
      <c r="I90" s="83">
        <f t="shared" ref="I90" si="37">I91</f>
        <v>1809984</v>
      </c>
      <c r="J90" s="89">
        <f t="shared" si="29"/>
        <v>100</v>
      </c>
      <c r="K90" s="23"/>
    </row>
    <row r="91" spans="1:11" ht="78.75" x14ac:dyDescent="0.25">
      <c r="A91" s="56" t="s">
        <v>189</v>
      </c>
      <c r="B91" s="19">
        <v>761</v>
      </c>
      <c r="C91" s="27" t="s">
        <v>47</v>
      </c>
      <c r="D91" s="27" t="s">
        <v>52</v>
      </c>
      <c r="E91" s="28">
        <v>1000000000</v>
      </c>
      <c r="F91" s="30" t="s">
        <v>104</v>
      </c>
      <c r="G91" s="47">
        <f t="shared" si="35"/>
        <v>0</v>
      </c>
      <c r="H91" s="47">
        <f t="shared" si="35"/>
        <v>1809984</v>
      </c>
      <c r="I91" s="85">
        <f t="shared" ref="I91" si="38">I92</f>
        <v>1809984</v>
      </c>
      <c r="J91" s="89">
        <f t="shared" si="29"/>
        <v>100</v>
      </c>
      <c r="K91" s="23"/>
    </row>
    <row r="92" spans="1:11" ht="91.5" customHeight="1" x14ac:dyDescent="0.25">
      <c r="A92" s="72" t="s">
        <v>122</v>
      </c>
      <c r="B92" s="19">
        <v>761</v>
      </c>
      <c r="C92" s="27" t="s">
        <v>47</v>
      </c>
      <c r="D92" s="27" t="s">
        <v>52</v>
      </c>
      <c r="E92" s="28">
        <v>1010000000</v>
      </c>
      <c r="F92" s="30" t="s">
        <v>104</v>
      </c>
      <c r="G92" s="47">
        <f>G94</f>
        <v>0</v>
      </c>
      <c r="H92" s="47">
        <f>H94</f>
        <v>1809984</v>
      </c>
      <c r="I92" s="85">
        <f t="shared" ref="I92" si="39">I94</f>
        <v>1809984</v>
      </c>
      <c r="J92" s="89">
        <f t="shared" si="29"/>
        <v>100</v>
      </c>
      <c r="K92" s="23"/>
    </row>
    <row r="93" spans="1:11" ht="91.5" customHeight="1" x14ac:dyDescent="0.25">
      <c r="A93" s="72" t="s">
        <v>123</v>
      </c>
      <c r="B93" s="19">
        <v>761</v>
      </c>
      <c r="C93" s="27" t="s">
        <v>47</v>
      </c>
      <c r="D93" s="27" t="s">
        <v>52</v>
      </c>
      <c r="E93" s="28">
        <v>1010100000</v>
      </c>
      <c r="F93" s="30" t="s">
        <v>104</v>
      </c>
      <c r="G93" s="47">
        <f t="shared" si="35"/>
        <v>0</v>
      </c>
      <c r="H93" s="47">
        <f t="shared" si="35"/>
        <v>1809984</v>
      </c>
      <c r="I93" s="85">
        <f t="shared" ref="I93:I94" si="40">I94</f>
        <v>1809984</v>
      </c>
      <c r="J93" s="89">
        <f t="shared" si="29"/>
        <v>100</v>
      </c>
      <c r="K93" s="23"/>
    </row>
    <row r="94" spans="1:11" ht="34.5" customHeight="1" x14ac:dyDescent="0.25">
      <c r="A94" s="72" t="s">
        <v>124</v>
      </c>
      <c r="B94" s="19">
        <v>761</v>
      </c>
      <c r="C94" s="27" t="s">
        <v>47</v>
      </c>
      <c r="D94" s="27" t="s">
        <v>52</v>
      </c>
      <c r="E94" s="28">
        <v>1010183020</v>
      </c>
      <c r="F94" s="30" t="s">
        <v>104</v>
      </c>
      <c r="G94" s="47">
        <f t="shared" si="35"/>
        <v>0</v>
      </c>
      <c r="H94" s="47">
        <f t="shared" si="35"/>
        <v>1809984</v>
      </c>
      <c r="I94" s="85">
        <f t="shared" si="40"/>
        <v>1809984</v>
      </c>
      <c r="J94" s="89">
        <f t="shared" si="29"/>
        <v>100</v>
      </c>
      <c r="K94" s="23"/>
    </row>
    <row r="95" spans="1:11" ht="47.25" x14ac:dyDescent="0.25">
      <c r="A95" s="58" t="s">
        <v>33</v>
      </c>
      <c r="B95" s="19">
        <v>761</v>
      </c>
      <c r="C95" s="27" t="s">
        <v>47</v>
      </c>
      <c r="D95" s="27" t="s">
        <v>52</v>
      </c>
      <c r="E95" s="28">
        <v>1010183020</v>
      </c>
      <c r="F95" s="22">
        <v>200</v>
      </c>
      <c r="G95" s="47">
        <f t="shared" si="35"/>
        <v>0</v>
      </c>
      <c r="H95" s="47">
        <f t="shared" si="35"/>
        <v>1809984</v>
      </c>
      <c r="I95" s="85">
        <f t="shared" ref="I95" si="41">I96</f>
        <v>1809984</v>
      </c>
      <c r="J95" s="89">
        <f t="shared" si="29"/>
        <v>100</v>
      </c>
      <c r="K95" s="23"/>
    </row>
    <row r="96" spans="1:11" ht="59.25" customHeight="1" x14ac:dyDescent="0.25">
      <c r="A96" s="58" t="s">
        <v>32</v>
      </c>
      <c r="B96" s="19">
        <v>761</v>
      </c>
      <c r="C96" s="27" t="s">
        <v>47</v>
      </c>
      <c r="D96" s="27" t="s">
        <v>52</v>
      </c>
      <c r="E96" s="28">
        <v>1010183020</v>
      </c>
      <c r="F96" s="22">
        <v>240</v>
      </c>
      <c r="G96" s="47">
        <v>0</v>
      </c>
      <c r="H96" s="47">
        <v>1809984</v>
      </c>
      <c r="I96" s="85">
        <v>1809984</v>
      </c>
      <c r="J96" s="89">
        <f t="shared" si="29"/>
        <v>100</v>
      </c>
      <c r="K96" s="23"/>
    </row>
    <row r="97" spans="1:11" ht="55.5" hidden="1" customHeight="1" x14ac:dyDescent="0.25">
      <c r="A97" s="37" t="s">
        <v>102</v>
      </c>
      <c r="B97" s="19">
        <v>300</v>
      </c>
      <c r="C97" s="27" t="s">
        <v>47</v>
      </c>
      <c r="D97" s="27" t="s">
        <v>52</v>
      </c>
      <c r="E97" s="28" t="s">
        <v>76</v>
      </c>
      <c r="F97" s="24"/>
      <c r="G97" s="44"/>
      <c r="H97" s="44"/>
      <c r="I97" s="83"/>
      <c r="J97" s="89" t="e">
        <f t="shared" si="29"/>
        <v>#DIV/0!</v>
      </c>
      <c r="K97" s="23"/>
    </row>
    <row r="98" spans="1:11" ht="164.45" hidden="1" customHeight="1" x14ac:dyDescent="0.25">
      <c r="A98" s="29" t="s">
        <v>58</v>
      </c>
      <c r="B98" s="19">
        <v>300</v>
      </c>
      <c r="C98" s="27" t="s">
        <v>47</v>
      </c>
      <c r="D98" s="27" t="s">
        <v>52</v>
      </c>
      <c r="E98" s="28" t="s">
        <v>77</v>
      </c>
      <c r="F98" s="24"/>
      <c r="G98" s="44"/>
      <c r="H98" s="44"/>
      <c r="I98" s="83"/>
      <c r="J98" s="89" t="e">
        <f t="shared" si="29"/>
        <v>#DIV/0!</v>
      </c>
      <c r="K98" s="23"/>
    </row>
    <row r="99" spans="1:11" ht="126" hidden="1" x14ac:dyDescent="0.25">
      <c r="A99" s="26" t="s">
        <v>33</v>
      </c>
      <c r="B99" s="19">
        <v>300</v>
      </c>
      <c r="C99" s="27" t="s">
        <v>47</v>
      </c>
      <c r="D99" s="27" t="s">
        <v>52</v>
      </c>
      <c r="E99" s="28" t="s">
        <v>78</v>
      </c>
      <c r="F99" s="24">
        <v>200</v>
      </c>
      <c r="G99" s="44"/>
      <c r="H99" s="44"/>
      <c r="I99" s="83"/>
      <c r="J99" s="89" t="e">
        <f t="shared" si="29"/>
        <v>#DIV/0!</v>
      </c>
      <c r="K99" s="23"/>
    </row>
    <row r="100" spans="1:11" ht="126" hidden="1" x14ac:dyDescent="0.25">
      <c r="A100" s="26" t="s">
        <v>32</v>
      </c>
      <c r="B100" s="19">
        <v>300</v>
      </c>
      <c r="C100" s="27" t="s">
        <v>47</v>
      </c>
      <c r="D100" s="27" t="s">
        <v>52</v>
      </c>
      <c r="E100" s="28" t="s">
        <v>79</v>
      </c>
      <c r="F100" s="24">
        <v>240</v>
      </c>
      <c r="G100" s="44"/>
      <c r="H100" s="44"/>
      <c r="I100" s="83"/>
      <c r="J100" s="89" t="e">
        <f t="shared" si="29"/>
        <v>#DIV/0!</v>
      </c>
      <c r="K100" s="23"/>
    </row>
    <row r="101" spans="1:11" ht="31.5" hidden="1" x14ac:dyDescent="0.25">
      <c r="A101" s="18" t="s">
        <v>10</v>
      </c>
      <c r="B101" s="25">
        <v>300</v>
      </c>
      <c r="C101" s="20" t="s">
        <v>47</v>
      </c>
      <c r="D101" s="20" t="s">
        <v>53</v>
      </c>
      <c r="E101" s="28"/>
      <c r="F101" s="24"/>
      <c r="G101" s="44"/>
      <c r="H101" s="44"/>
      <c r="I101" s="83"/>
      <c r="J101" s="89" t="e">
        <f t="shared" si="29"/>
        <v>#DIV/0!</v>
      </c>
      <c r="K101" s="23"/>
    </row>
    <row r="102" spans="1:11" ht="78.75" hidden="1" x14ac:dyDescent="0.25">
      <c r="A102" s="26" t="s">
        <v>60</v>
      </c>
      <c r="B102" s="19">
        <v>300</v>
      </c>
      <c r="C102" s="27" t="s">
        <v>47</v>
      </c>
      <c r="D102" s="27" t="s">
        <v>53</v>
      </c>
      <c r="E102" s="28" t="s">
        <v>66</v>
      </c>
      <c r="F102" s="24"/>
      <c r="G102" s="44"/>
      <c r="H102" s="44"/>
      <c r="I102" s="83"/>
      <c r="J102" s="89" t="e">
        <f t="shared" si="29"/>
        <v>#DIV/0!</v>
      </c>
      <c r="K102" s="23"/>
    </row>
    <row r="103" spans="1:11" ht="45.6" hidden="1" customHeight="1" x14ac:dyDescent="0.25">
      <c r="A103" s="26" t="s">
        <v>65</v>
      </c>
      <c r="B103" s="19">
        <v>300</v>
      </c>
      <c r="C103" s="27" t="s">
        <v>47</v>
      </c>
      <c r="D103" s="27" t="s">
        <v>53</v>
      </c>
      <c r="E103" s="28" t="s">
        <v>67</v>
      </c>
      <c r="F103" s="22"/>
      <c r="G103" s="47"/>
      <c r="H103" s="47"/>
      <c r="I103" s="83"/>
      <c r="J103" s="89" t="e">
        <f t="shared" si="29"/>
        <v>#DIV/0!</v>
      </c>
      <c r="K103" s="23"/>
    </row>
    <row r="104" spans="1:11" ht="126" hidden="1" x14ac:dyDescent="0.25">
      <c r="A104" s="26" t="s">
        <v>33</v>
      </c>
      <c r="B104" s="19">
        <v>300</v>
      </c>
      <c r="C104" s="27" t="s">
        <v>47</v>
      </c>
      <c r="D104" s="27" t="s">
        <v>53</v>
      </c>
      <c r="E104" s="28" t="s">
        <v>68</v>
      </c>
      <c r="F104" s="22">
        <v>200</v>
      </c>
      <c r="G104" s="47"/>
      <c r="H104" s="47"/>
      <c r="I104" s="83"/>
      <c r="J104" s="89" t="e">
        <f t="shared" si="29"/>
        <v>#DIV/0!</v>
      </c>
      <c r="K104" s="23"/>
    </row>
    <row r="105" spans="1:11" ht="126" hidden="1" x14ac:dyDescent="0.25">
      <c r="A105" s="26" t="s">
        <v>32</v>
      </c>
      <c r="B105" s="19">
        <v>300</v>
      </c>
      <c r="C105" s="27" t="s">
        <v>47</v>
      </c>
      <c r="D105" s="27" t="s">
        <v>53</v>
      </c>
      <c r="E105" s="28" t="s">
        <v>80</v>
      </c>
      <c r="F105" s="22">
        <v>240</v>
      </c>
      <c r="G105" s="47"/>
      <c r="H105" s="47"/>
      <c r="I105" s="83"/>
      <c r="J105" s="89" t="e">
        <f t="shared" si="29"/>
        <v>#DIV/0!</v>
      </c>
      <c r="K105" s="23"/>
    </row>
    <row r="106" spans="1:11" hidden="1" x14ac:dyDescent="0.25">
      <c r="A106" s="26"/>
      <c r="B106" s="19"/>
      <c r="C106" s="27"/>
      <c r="D106" s="27"/>
      <c r="E106" s="28"/>
      <c r="F106" s="22"/>
      <c r="G106" s="47"/>
      <c r="H106" s="47"/>
      <c r="I106" s="83"/>
      <c r="J106" s="89" t="e">
        <f t="shared" si="29"/>
        <v>#DIV/0!</v>
      </c>
      <c r="K106" s="23"/>
    </row>
    <row r="107" spans="1:11" ht="32.450000000000003" customHeight="1" x14ac:dyDescent="0.25">
      <c r="A107" s="18" t="s">
        <v>11</v>
      </c>
      <c r="B107" s="25">
        <v>761</v>
      </c>
      <c r="C107" s="20" t="s">
        <v>54</v>
      </c>
      <c r="D107" s="20" t="s">
        <v>44</v>
      </c>
      <c r="E107" s="53" t="s">
        <v>117</v>
      </c>
      <c r="F107" s="20" t="s">
        <v>104</v>
      </c>
      <c r="G107" s="45">
        <f>G129</f>
        <v>223829.4</v>
      </c>
      <c r="H107" s="45">
        <f>H129+H119</f>
        <v>1176946.44</v>
      </c>
      <c r="I107" s="45">
        <f>I129+I119</f>
        <v>1172718.42</v>
      </c>
      <c r="J107" s="89">
        <f t="shared" si="29"/>
        <v>99.640763601782936</v>
      </c>
      <c r="K107" s="23"/>
    </row>
    <row r="108" spans="1:11" ht="16.5" hidden="1" customHeight="1" x14ac:dyDescent="0.25">
      <c r="A108" s="18" t="s">
        <v>36</v>
      </c>
      <c r="B108" s="25">
        <v>300</v>
      </c>
      <c r="C108" s="20" t="s">
        <v>54</v>
      </c>
      <c r="D108" s="20" t="s">
        <v>41</v>
      </c>
      <c r="E108" s="53"/>
      <c r="F108" s="30"/>
      <c r="G108" s="47"/>
      <c r="H108" s="47"/>
      <c r="I108" s="82"/>
      <c r="J108" s="89" t="e">
        <f t="shared" si="29"/>
        <v>#DIV/0!</v>
      </c>
      <c r="K108" s="23"/>
    </row>
    <row r="109" spans="1:11" ht="49.5" hidden="1" customHeight="1" x14ac:dyDescent="0.25">
      <c r="A109" s="26" t="s">
        <v>62</v>
      </c>
      <c r="B109" s="19">
        <v>300</v>
      </c>
      <c r="C109" s="27" t="s">
        <v>54</v>
      </c>
      <c r="D109" s="27" t="s">
        <v>41</v>
      </c>
      <c r="E109" s="53" t="s">
        <v>81</v>
      </c>
      <c r="F109" s="27"/>
      <c r="G109" s="44"/>
      <c r="H109" s="44"/>
      <c r="I109" s="83"/>
      <c r="J109" s="89" t="e">
        <f t="shared" si="29"/>
        <v>#DIV/0!</v>
      </c>
      <c r="K109" s="23"/>
    </row>
    <row r="110" spans="1:11" ht="111" hidden="1" customHeight="1" x14ac:dyDescent="0.25">
      <c r="A110" s="26" t="s">
        <v>61</v>
      </c>
      <c r="B110" s="19">
        <v>300</v>
      </c>
      <c r="C110" s="27" t="s">
        <v>54</v>
      </c>
      <c r="D110" s="27" t="s">
        <v>41</v>
      </c>
      <c r="E110" s="53" t="s">
        <v>82</v>
      </c>
      <c r="F110" s="27"/>
      <c r="G110" s="44"/>
      <c r="H110" s="44"/>
      <c r="I110" s="83"/>
      <c r="J110" s="89" t="e">
        <f t="shared" si="29"/>
        <v>#DIV/0!</v>
      </c>
      <c r="K110" s="23"/>
    </row>
    <row r="111" spans="1:11" ht="126" hidden="1" x14ac:dyDescent="0.25">
      <c r="A111" s="26" t="s">
        <v>33</v>
      </c>
      <c r="B111" s="19">
        <v>300</v>
      </c>
      <c r="C111" s="27" t="s">
        <v>54</v>
      </c>
      <c r="D111" s="27" t="s">
        <v>41</v>
      </c>
      <c r="E111" s="53" t="s">
        <v>83</v>
      </c>
      <c r="F111" s="30">
        <v>200</v>
      </c>
      <c r="G111" s="47"/>
      <c r="H111" s="47"/>
      <c r="I111" s="83"/>
      <c r="J111" s="89" t="e">
        <f t="shared" si="29"/>
        <v>#DIV/0!</v>
      </c>
      <c r="K111" s="23"/>
    </row>
    <row r="112" spans="1:11" ht="126" hidden="1" x14ac:dyDescent="0.25">
      <c r="A112" s="26" t="s">
        <v>32</v>
      </c>
      <c r="B112" s="19">
        <v>300</v>
      </c>
      <c r="C112" s="27" t="s">
        <v>54</v>
      </c>
      <c r="D112" s="27" t="s">
        <v>41</v>
      </c>
      <c r="E112" s="53" t="s">
        <v>84</v>
      </c>
      <c r="F112" s="30">
        <v>240</v>
      </c>
      <c r="G112" s="47"/>
      <c r="H112" s="47"/>
      <c r="I112" s="83"/>
      <c r="J112" s="89" t="e">
        <f t="shared" si="29"/>
        <v>#DIV/0!</v>
      </c>
      <c r="K112" s="23"/>
    </row>
    <row r="113" spans="1:11" ht="79.5" hidden="1" customHeight="1" x14ac:dyDescent="0.25">
      <c r="A113" s="26" t="s">
        <v>64</v>
      </c>
      <c r="B113" s="19">
        <v>300</v>
      </c>
      <c r="C113" s="27" t="s">
        <v>54</v>
      </c>
      <c r="D113" s="27" t="s">
        <v>41</v>
      </c>
      <c r="E113" s="53" t="s">
        <v>85</v>
      </c>
      <c r="F113" s="27"/>
      <c r="G113" s="44"/>
      <c r="H113" s="44"/>
      <c r="I113" s="83"/>
      <c r="J113" s="89" t="e">
        <f t="shared" si="29"/>
        <v>#DIV/0!</v>
      </c>
      <c r="K113" s="23"/>
    </row>
    <row r="114" spans="1:11" ht="126" hidden="1" x14ac:dyDescent="0.25">
      <c r="A114" s="26" t="s">
        <v>33</v>
      </c>
      <c r="B114" s="19">
        <v>300</v>
      </c>
      <c r="C114" s="27" t="s">
        <v>54</v>
      </c>
      <c r="D114" s="27" t="s">
        <v>41</v>
      </c>
      <c r="E114" s="53" t="s">
        <v>86</v>
      </c>
      <c r="F114" s="30">
        <v>200</v>
      </c>
      <c r="G114" s="47"/>
      <c r="H114" s="47"/>
      <c r="I114" s="83"/>
      <c r="J114" s="89" t="e">
        <f t="shared" si="29"/>
        <v>#DIV/0!</v>
      </c>
      <c r="K114" s="23"/>
    </row>
    <row r="115" spans="1:11" ht="126" hidden="1" x14ac:dyDescent="0.25">
      <c r="A115" s="26" t="s">
        <v>32</v>
      </c>
      <c r="B115" s="19">
        <v>300</v>
      </c>
      <c r="C115" s="27" t="s">
        <v>54</v>
      </c>
      <c r="D115" s="27" t="s">
        <v>41</v>
      </c>
      <c r="E115" s="53" t="s">
        <v>87</v>
      </c>
      <c r="F115" s="30">
        <v>240</v>
      </c>
      <c r="G115" s="47"/>
      <c r="H115" s="47"/>
      <c r="I115" s="83"/>
      <c r="J115" s="89" t="e">
        <f t="shared" si="29"/>
        <v>#DIV/0!</v>
      </c>
      <c r="K115" s="23"/>
    </row>
    <row r="116" spans="1:11" ht="126" hidden="1" x14ac:dyDescent="0.25">
      <c r="A116" s="29" t="s">
        <v>69</v>
      </c>
      <c r="B116" s="19">
        <v>300</v>
      </c>
      <c r="C116" s="27" t="s">
        <v>54</v>
      </c>
      <c r="D116" s="27" t="s">
        <v>41</v>
      </c>
      <c r="E116" s="53" t="s">
        <v>88</v>
      </c>
      <c r="F116" s="27"/>
      <c r="G116" s="44"/>
      <c r="H116" s="44"/>
      <c r="I116" s="83"/>
      <c r="J116" s="89" t="e">
        <f t="shared" si="29"/>
        <v>#DIV/0!</v>
      </c>
      <c r="K116" s="23"/>
    </row>
    <row r="117" spans="1:11" ht="126" hidden="1" x14ac:dyDescent="0.25">
      <c r="A117" s="26" t="s">
        <v>33</v>
      </c>
      <c r="B117" s="19">
        <v>300</v>
      </c>
      <c r="C117" s="27" t="s">
        <v>54</v>
      </c>
      <c r="D117" s="27" t="s">
        <v>41</v>
      </c>
      <c r="E117" s="53" t="s">
        <v>89</v>
      </c>
      <c r="F117" s="30">
        <v>200</v>
      </c>
      <c r="G117" s="47"/>
      <c r="H117" s="47"/>
      <c r="I117" s="83"/>
      <c r="J117" s="89" t="e">
        <f t="shared" si="29"/>
        <v>#DIV/0!</v>
      </c>
      <c r="K117" s="23"/>
    </row>
    <row r="118" spans="1:11" ht="126" hidden="1" x14ac:dyDescent="0.25">
      <c r="A118" s="26" t="s">
        <v>32</v>
      </c>
      <c r="B118" s="19">
        <v>300</v>
      </c>
      <c r="C118" s="27" t="s">
        <v>54</v>
      </c>
      <c r="D118" s="27" t="s">
        <v>41</v>
      </c>
      <c r="E118" s="53" t="s">
        <v>90</v>
      </c>
      <c r="F118" s="30">
        <v>240</v>
      </c>
      <c r="G118" s="47"/>
      <c r="H118" s="47"/>
      <c r="I118" s="83"/>
      <c r="J118" s="89" t="e">
        <f t="shared" si="29"/>
        <v>#DIV/0!</v>
      </c>
      <c r="K118" s="23"/>
    </row>
    <row r="119" spans="1:11" ht="21" customHeight="1" x14ac:dyDescent="0.25">
      <c r="A119" s="18" t="s">
        <v>12</v>
      </c>
      <c r="B119" s="25">
        <v>761</v>
      </c>
      <c r="C119" s="20" t="s">
        <v>54</v>
      </c>
      <c r="D119" s="20" t="s">
        <v>45</v>
      </c>
      <c r="E119" s="53" t="s">
        <v>117</v>
      </c>
      <c r="F119" s="20" t="s">
        <v>104</v>
      </c>
      <c r="G119" s="46">
        <f>G120+G125</f>
        <v>0</v>
      </c>
      <c r="H119" s="46">
        <f>H120+H125</f>
        <v>175950</v>
      </c>
      <c r="I119" s="46">
        <f>I120+I125</f>
        <v>175950</v>
      </c>
      <c r="J119" s="89">
        <f t="shared" si="29"/>
        <v>100</v>
      </c>
      <c r="K119" s="23"/>
    </row>
    <row r="120" spans="1:11" ht="94.5" x14ac:dyDescent="0.25">
      <c r="A120" s="31" t="s">
        <v>164</v>
      </c>
      <c r="B120" s="62">
        <v>761</v>
      </c>
      <c r="C120" s="27" t="s">
        <v>54</v>
      </c>
      <c r="D120" s="27" t="s">
        <v>45</v>
      </c>
      <c r="E120" s="61" t="s">
        <v>126</v>
      </c>
      <c r="F120" s="64" t="s">
        <v>104</v>
      </c>
      <c r="G120" s="112">
        <f>G121</f>
        <v>0</v>
      </c>
      <c r="H120" s="112">
        <f t="shared" ref="H120:I120" si="42">H121</f>
        <v>30000</v>
      </c>
      <c r="I120" s="112">
        <f t="shared" si="42"/>
        <v>30000</v>
      </c>
      <c r="J120" s="89">
        <f t="shared" si="29"/>
        <v>100</v>
      </c>
      <c r="K120" s="23"/>
    </row>
    <row r="121" spans="1:11" ht="47.25" x14ac:dyDescent="0.25">
      <c r="A121" s="58" t="s">
        <v>127</v>
      </c>
      <c r="B121" s="62">
        <v>761</v>
      </c>
      <c r="C121" s="27" t="s">
        <v>54</v>
      </c>
      <c r="D121" s="27" t="s">
        <v>45</v>
      </c>
      <c r="E121" s="61" t="s">
        <v>128</v>
      </c>
      <c r="F121" s="64" t="s">
        <v>104</v>
      </c>
      <c r="G121" s="113">
        <f>G122</f>
        <v>0</v>
      </c>
      <c r="H121" s="113">
        <f>H122</f>
        <v>30000</v>
      </c>
      <c r="I121" s="113">
        <f>I122</f>
        <v>30000</v>
      </c>
      <c r="J121" s="89">
        <f t="shared" si="29"/>
        <v>100</v>
      </c>
      <c r="K121" s="23"/>
    </row>
    <row r="122" spans="1:11" ht="42" customHeight="1" x14ac:dyDescent="0.25">
      <c r="A122" s="58" t="s">
        <v>129</v>
      </c>
      <c r="B122" s="62">
        <v>761</v>
      </c>
      <c r="C122" s="27" t="s">
        <v>54</v>
      </c>
      <c r="D122" s="27" t="s">
        <v>45</v>
      </c>
      <c r="E122" s="61" t="s">
        <v>130</v>
      </c>
      <c r="F122" s="64" t="s">
        <v>104</v>
      </c>
      <c r="G122" s="114">
        <f>G123</f>
        <v>0</v>
      </c>
      <c r="H122" s="114">
        <f t="shared" ref="H122:I123" si="43">H123</f>
        <v>30000</v>
      </c>
      <c r="I122" s="114">
        <f t="shared" si="43"/>
        <v>30000</v>
      </c>
      <c r="J122" s="89">
        <f t="shared" si="29"/>
        <v>100</v>
      </c>
      <c r="K122" s="23"/>
    </row>
    <row r="123" spans="1:11" ht="51" customHeight="1" x14ac:dyDescent="0.25">
      <c r="A123" s="26" t="s">
        <v>101</v>
      </c>
      <c r="B123" s="62">
        <v>761</v>
      </c>
      <c r="C123" s="27" t="s">
        <v>54</v>
      </c>
      <c r="D123" s="27" t="s">
        <v>45</v>
      </c>
      <c r="E123" s="61" t="s">
        <v>130</v>
      </c>
      <c r="F123" s="69">
        <v>200</v>
      </c>
      <c r="G123" s="113">
        <f>G124</f>
        <v>0</v>
      </c>
      <c r="H123" s="113">
        <f t="shared" si="43"/>
        <v>30000</v>
      </c>
      <c r="I123" s="113">
        <f t="shared" si="43"/>
        <v>30000</v>
      </c>
      <c r="J123" s="89">
        <f t="shared" si="29"/>
        <v>100</v>
      </c>
      <c r="K123" s="23"/>
    </row>
    <row r="124" spans="1:11" ht="63" x14ac:dyDescent="0.25">
      <c r="A124" s="26" t="s">
        <v>32</v>
      </c>
      <c r="B124" s="62">
        <v>761</v>
      </c>
      <c r="C124" s="27" t="s">
        <v>54</v>
      </c>
      <c r="D124" s="27" t="s">
        <v>45</v>
      </c>
      <c r="E124" s="61" t="s">
        <v>130</v>
      </c>
      <c r="F124" s="69">
        <v>240</v>
      </c>
      <c r="G124" s="115">
        <v>0</v>
      </c>
      <c r="H124" s="115">
        <v>30000</v>
      </c>
      <c r="I124" s="116">
        <v>30000</v>
      </c>
      <c r="J124" s="89">
        <f t="shared" si="29"/>
        <v>100</v>
      </c>
      <c r="K124" s="23"/>
    </row>
    <row r="125" spans="1:11" s="120" customFormat="1" ht="31.5" x14ac:dyDescent="0.25">
      <c r="A125" s="41" t="s">
        <v>165</v>
      </c>
      <c r="B125" s="79">
        <v>761</v>
      </c>
      <c r="C125" s="75" t="s">
        <v>54</v>
      </c>
      <c r="D125" s="75" t="s">
        <v>45</v>
      </c>
      <c r="E125" s="117" t="s">
        <v>166</v>
      </c>
      <c r="F125" s="98" t="s">
        <v>104</v>
      </c>
      <c r="G125" s="118">
        <f>G126</f>
        <v>0</v>
      </c>
      <c r="H125" s="118">
        <f t="shared" ref="H125:I127" si="44">H126</f>
        <v>145950</v>
      </c>
      <c r="I125" s="118">
        <f t="shared" si="44"/>
        <v>145950</v>
      </c>
      <c r="J125" s="89">
        <f t="shared" si="29"/>
        <v>100</v>
      </c>
      <c r="K125" s="119"/>
    </row>
    <row r="126" spans="1:11" s="120" customFormat="1" ht="47.25" x14ac:dyDescent="0.25">
      <c r="A126" s="41" t="s">
        <v>167</v>
      </c>
      <c r="B126" s="79">
        <v>761</v>
      </c>
      <c r="C126" s="75" t="s">
        <v>54</v>
      </c>
      <c r="D126" s="75" t="s">
        <v>45</v>
      </c>
      <c r="E126" s="117" t="s">
        <v>168</v>
      </c>
      <c r="F126" s="98" t="s">
        <v>104</v>
      </c>
      <c r="G126" s="118">
        <f>G127</f>
        <v>0</v>
      </c>
      <c r="H126" s="118">
        <f t="shared" si="44"/>
        <v>145950</v>
      </c>
      <c r="I126" s="118">
        <f t="shared" si="44"/>
        <v>145950</v>
      </c>
      <c r="J126" s="89">
        <f t="shared" si="29"/>
        <v>100</v>
      </c>
      <c r="K126" s="119"/>
    </row>
    <row r="127" spans="1:11" s="120" customFormat="1" ht="47.25" x14ac:dyDescent="0.25">
      <c r="A127" s="26" t="s">
        <v>101</v>
      </c>
      <c r="B127" s="79">
        <v>761</v>
      </c>
      <c r="C127" s="75" t="s">
        <v>54</v>
      </c>
      <c r="D127" s="75" t="s">
        <v>45</v>
      </c>
      <c r="E127" s="117" t="s">
        <v>168</v>
      </c>
      <c r="F127" s="97">
        <v>200</v>
      </c>
      <c r="G127" s="118">
        <f>G128</f>
        <v>0</v>
      </c>
      <c r="H127" s="118">
        <f t="shared" si="44"/>
        <v>145950</v>
      </c>
      <c r="I127" s="118">
        <f t="shared" si="44"/>
        <v>145950</v>
      </c>
      <c r="J127" s="89">
        <f t="shared" si="29"/>
        <v>100</v>
      </c>
      <c r="K127" s="119"/>
    </row>
    <row r="128" spans="1:11" s="120" customFormat="1" ht="63" x14ac:dyDescent="0.25">
      <c r="A128" s="26" t="s">
        <v>32</v>
      </c>
      <c r="B128" s="79">
        <v>761</v>
      </c>
      <c r="C128" s="75" t="s">
        <v>54</v>
      </c>
      <c r="D128" s="75" t="s">
        <v>45</v>
      </c>
      <c r="E128" s="117" t="s">
        <v>168</v>
      </c>
      <c r="F128" s="97">
        <v>240</v>
      </c>
      <c r="G128" s="118">
        <v>0</v>
      </c>
      <c r="H128" s="118">
        <v>145950</v>
      </c>
      <c r="I128" s="121">
        <v>145950</v>
      </c>
      <c r="J128" s="89">
        <f t="shared" si="29"/>
        <v>100</v>
      </c>
      <c r="K128" s="119"/>
    </row>
    <row r="129" spans="1:11" ht="18.600000000000001" customHeight="1" x14ac:dyDescent="0.25">
      <c r="A129" s="18" t="s">
        <v>13</v>
      </c>
      <c r="B129" s="25">
        <v>761</v>
      </c>
      <c r="C129" s="20" t="s">
        <v>54</v>
      </c>
      <c r="D129" s="20" t="s">
        <v>46</v>
      </c>
      <c r="E129" s="53" t="s">
        <v>117</v>
      </c>
      <c r="F129" s="51" t="s">
        <v>104</v>
      </c>
      <c r="G129" s="46">
        <f t="shared" ref="G129" si="45">G153+G130+G144+G139+G135</f>
        <v>223829.4</v>
      </c>
      <c r="H129" s="46">
        <f>H153+H130+H144+H139+H135</f>
        <v>1000996.44</v>
      </c>
      <c r="I129" s="46">
        <f>I153+I130+I144+I139+I135</f>
        <v>996768.41999999993</v>
      </c>
      <c r="J129" s="89">
        <f t="shared" si="29"/>
        <v>99.577618877445758</v>
      </c>
      <c r="K129" s="23"/>
    </row>
    <row r="130" spans="1:11" ht="95.25" customHeight="1" x14ac:dyDescent="0.25">
      <c r="A130" s="189" t="s">
        <v>196</v>
      </c>
      <c r="B130" s="25">
        <v>761</v>
      </c>
      <c r="C130" s="20" t="s">
        <v>54</v>
      </c>
      <c r="D130" s="20" t="s">
        <v>46</v>
      </c>
      <c r="E130" s="54">
        <v>100000000</v>
      </c>
      <c r="F130" s="48" t="s">
        <v>104</v>
      </c>
      <c r="G130" s="55">
        <f t="shared" ref="G130:H133" si="46">G131</f>
        <v>12877.5</v>
      </c>
      <c r="H130" s="55">
        <f t="shared" si="46"/>
        <v>656752.49</v>
      </c>
      <c r="I130" s="86">
        <f t="shared" ref="I130:I133" si="47">I131</f>
        <v>656752.49</v>
      </c>
      <c r="J130" s="89">
        <f t="shared" si="29"/>
        <v>100</v>
      </c>
      <c r="K130" s="23"/>
    </row>
    <row r="131" spans="1:11" ht="71.25" customHeight="1" x14ac:dyDescent="0.25">
      <c r="A131" s="70" t="s">
        <v>120</v>
      </c>
      <c r="B131" s="19">
        <v>761</v>
      </c>
      <c r="C131" s="27" t="s">
        <v>54</v>
      </c>
      <c r="D131" s="27" t="s">
        <v>46</v>
      </c>
      <c r="E131" s="59" t="s">
        <v>125</v>
      </c>
      <c r="F131" s="64" t="s">
        <v>104</v>
      </c>
      <c r="G131" s="60">
        <f t="shared" si="46"/>
        <v>12877.5</v>
      </c>
      <c r="H131" s="60">
        <f t="shared" si="46"/>
        <v>656752.49</v>
      </c>
      <c r="I131" s="87">
        <f t="shared" si="47"/>
        <v>656752.49</v>
      </c>
      <c r="J131" s="89">
        <f t="shared" si="29"/>
        <v>100</v>
      </c>
      <c r="K131" s="23"/>
    </row>
    <row r="132" spans="1:11" ht="39.75" customHeight="1" x14ac:dyDescent="0.25">
      <c r="A132" s="70" t="s">
        <v>121</v>
      </c>
      <c r="B132" s="19">
        <v>761</v>
      </c>
      <c r="C132" s="27" t="s">
        <v>54</v>
      </c>
      <c r="D132" s="27" t="s">
        <v>46</v>
      </c>
      <c r="E132" s="59" t="s">
        <v>119</v>
      </c>
      <c r="F132" s="64" t="s">
        <v>104</v>
      </c>
      <c r="G132" s="60">
        <f t="shared" si="46"/>
        <v>12877.5</v>
      </c>
      <c r="H132" s="60">
        <f t="shared" si="46"/>
        <v>656752.49</v>
      </c>
      <c r="I132" s="87">
        <f t="shared" si="47"/>
        <v>656752.49</v>
      </c>
      <c r="J132" s="89">
        <f t="shared" si="29"/>
        <v>100</v>
      </c>
      <c r="K132" s="23"/>
    </row>
    <row r="133" spans="1:11" ht="51" customHeight="1" x14ac:dyDescent="0.25">
      <c r="A133" s="58" t="s">
        <v>33</v>
      </c>
      <c r="B133" s="19">
        <v>761</v>
      </c>
      <c r="C133" s="27" t="s">
        <v>54</v>
      </c>
      <c r="D133" s="27" t="s">
        <v>46</v>
      </c>
      <c r="E133" s="59" t="s">
        <v>119</v>
      </c>
      <c r="F133" s="69">
        <v>200</v>
      </c>
      <c r="G133" s="60">
        <f t="shared" si="46"/>
        <v>12877.5</v>
      </c>
      <c r="H133" s="60">
        <f t="shared" si="46"/>
        <v>656752.49</v>
      </c>
      <c r="I133" s="87">
        <f t="shared" si="47"/>
        <v>656752.49</v>
      </c>
      <c r="J133" s="89">
        <f t="shared" si="29"/>
        <v>100</v>
      </c>
      <c r="K133" s="23"/>
    </row>
    <row r="134" spans="1:11" ht="63.75" customHeight="1" x14ac:dyDescent="0.25">
      <c r="A134" s="58" t="s">
        <v>32</v>
      </c>
      <c r="B134" s="19">
        <v>761</v>
      </c>
      <c r="C134" s="27" t="s">
        <v>54</v>
      </c>
      <c r="D134" s="27" t="s">
        <v>46</v>
      </c>
      <c r="E134" s="59" t="s">
        <v>119</v>
      </c>
      <c r="F134" s="69">
        <v>240</v>
      </c>
      <c r="G134" s="60">
        <v>12877.5</v>
      </c>
      <c r="H134" s="60">
        <v>656752.49</v>
      </c>
      <c r="I134" s="87">
        <v>656752.49</v>
      </c>
      <c r="J134" s="89">
        <f t="shared" si="29"/>
        <v>100</v>
      </c>
      <c r="K134" s="23"/>
    </row>
    <row r="135" spans="1:11" ht="96" hidden="1" customHeight="1" x14ac:dyDescent="0.25">
      <c r="A135" s="31" t="s">
        <v>147</v>
      </c>
      <c r="B135" s="25">
        <v>761</v>
      </c>
      <c r="C135" s="20" t="s">
        <v>54</v>
      </c>
      <c r="D135" s="20" t="s">
        <v>46</v>
      </c>
      <c r="E135" s="73" t="s">
        <v>146</v>
      </c>
      <c r="F135" s="66" t="s">
        <v>104</v>
      </c>
      <c r="G135" s="67">
        <f t="shared" ref="G135:I137" si="48">G136</f>
        <v>0</v>
      </c>
      <c r="H135" s="67">
        <f t="shared" si="48"/>
        <v>0</v>
      </c>
      <c r="I135" s="67">
        <f t="shared" si="48"/>
        <v>0</v>
      </c>
      <c r="J135" s="89" t="e">
        <f t="shared" si="29"/>
        <v>#DIV/0!</v>
      </c>
      <c r="K135" s="23"/>
    </row>
    <row r="136" spans="1:11" ht="49.5" hidden="1" customHeight="1" x14ac:dyDescent="0.25">
      <c r="A136" s="80" t="s">
        <v>148</v>
      </c>
      <c r="B136" s="19">
        <v>761</v>
      </c>
      <c r="C136" s="27" t="s">
        <v>54</v>
      </c>
      <c r="D136" s="27" t="s">
        <v>46</v>
      </c>
      <c r="E136" s="59" t="s">
        <v>145</v>
      </c>
      <c r="F136" s="64" t="s">
        <v>104</v>
      </c>
      <c r="G136" s="60">
        <f t="shared" si="48"/>
        <v>0</v>
      </c>
      <c r="H136" s="60">
        <f t="shared" si="48"/>
        <v>0</v>
      </c>
      <c r="I136" s="60">
        <f t="shared" si="48"/>
        <v>0</v>
      </c>
      <c r="J136" s="89" t="e">
        <f t="shared" si="29"/>
        <v>#DIV/0!</v>
      </c>
      <c r="K136" s="23"/>
    </row>
    <row r="137" spans="1:11" ht="51" hidden="1" customHeight="1" x14ac:dyDescent="0.25">
      <c r="A137" s="26" t="s">
        <v>33</v>
      </c>
      <c r="B137" s="19">
        <v>761</v>
      </c>
      <c r="C137" s="27" t="s">
        <v>54</v>
      </c>
      <c r="D137" s="27" t="s">
        <v>46</v>
      </c>
      <c r="E137" s="59" t="s">
        <v>145</v>
      </c>
      <c r="F137" s="64" t="s">
        <v>107</v>
      </c>
      <c r="G137" s="60">
        <f t="shared" si="48"/>
        <v>0</v>
      </c>
      <c r="H137" s="60">
        <f t="shared" si="48"/>
        <v>0</v>
      </c>
      <c r="I137" s="60">
        <f t="shared" si="48"/>
        <v>0</v>
      </c>
      <c r="J137" s="89" t="e">
        <f t="shared" si="29"/>
        <v>#DIV/0!</v>
      </c>
      <c r="K137" s="23"/>
    </row>
    <row r="138" spans="1:11" ht="5.25" hidden="1" customHeight="1" x14ac:dyDescent="0.25">
      <c r="A138" s="26" t="s">
        <v>32</v>
      </c>
      <c r="B138" s="19">
        <v>761</v>
      </c>
      <c r="C138" s="27" t="s">
        <v>54</v>
      </c>
      <c r="D138" s="27" t="s">
        <v>46</v>
      </c>
      <c r="E138" s="59" t="s">
        <v>145</v>
      </c>
      <c r="F138" s="64">
        <v>240</v>
      </c>
      <c r="G138" s="60">
        <v>0</v>
      </c>
      <c r="H138" s="60">
        <v>0</v>
      </c>
      <c r="I138" s="87">
        <v>0</v>
      </c>
      <c r="J138" s="89" t="e">
        <f t="shared" si="29"/>
        <v>#DIV/0!</v>
      </c>
      <c r="K138" s="23"/>
    </row>
    <row r="139" spans="1:11" ht="102.75" customHeight="1" x14ac:dyDescent="0.25">
      <c r="A139" s="31" t="s">
        <v>190</v>
      </c>
      <c r="B139" s="57">
        <v>761</v>
      </c>
      <c r="C139" s="20" t="s">
        <v>54</v>
      </c>
      <c r="D139" s="20" t="s">
        <v>46</v>
      </c>
      <c r="E139" s="73" t="s">
        <v>126</v>
      </c>
      <c r="F139" s="66" t="s">
        <v>104</v>
      </c>
      <c r="G139" s="67">
        <f t="shared" ref="G139:H142" si="49">G140</f>
        <v>0</v>
      </c>
      <c r="H139" s="67">
        <f>H140</f>
        <v>100000</v>
      </c>
      <c r="I139" s="67">
        <f>I140</f>
        <v>100000</v>
      </c>
      <c r="J139" s="89">
        <f t="shared" si="29"/>
        <v>100</v>
      </c>
      <c r="K139" s="23"/>
    </row>
    <row r="140" spans="1:11" ht="51" customHeight="1" x14ac:dyDescent="0.25">
      <c r="A140" s="58" t="s">
        <v>127</v>
      </c>
      <c r="B140" s="62">
        <v>761</v>
      </c>
      <c r="C140" s="27" t="s">
        <v>54</v>
      </c>
      <c r="D140" s="27" t="s">
        <v>46</v>
      </c>
      <c r="E140" s="61" t="s">
        <v>128</v>
      </c>
      <c r="F140" s="64" t="s">
        <v>104</v>
      </c>
      <c r="G140" s="60">
        <f t="shared" si="49"/>
        <v>0</v>
      </c>
      <c r="H140" s="60">
        <f t="shared" si="49"/>
        <v>100000</v>
      </c>
      <c r="I140" s="87">
        <f t="shared" ref="I140" si="50">I141</f>
        <v>100000</v>
      </c>
      <c r="J140" s="89">
        <f t="shared" si="29"/>
        <v>100</v>
      </c>
      <c r="K140" s="23"/>
    </row>
    <row r="141" spans="1:11" ht="51" customHeight="1" x14ac:dyDescent="0.25">
      <c r="A141" s="58" t="s">
        <v>129</v>
      </c>
      <c r="B141" s="62">
        <v>761</v>
      </c>
      <c r="C141" s="27" t="s">
        <v>54</v>
      </c>
      <c r="D141" s="27" t="s">
        <v>46</v>
      </c>
      <c r="E141" s="61" t="s">
        <v>130</v>
      </c>
      <c r="F141" s="64" t="s">
        <v>104</v>
      </c>
      <c r="G141" s="60">
        <f t="shared" si="49"/>
        <v>0</v>
      </c>
      <c r="H141" s="60">
        <f t="shared" si="49"/>
        <v>100000</v>
      </c>
      <c r="I141" s="87">
        <f t="shared" ref="I141" si="51">I142</f>
        <v>100000</v>
      </c>
      <c r="J141" s="89">
        <f t="shared" ref="J141:J190" si="52">I141/H141*100</f>
        <v>100</v>
      </c>
      <c r="K141" s="23"/>
    </row>
    <row r="142" spans="1:11" ht="51" customHeight="1" x14ac:dyDescent="0.25">
      <c r="A142" s="26" t="s">
        <v>101</v>
      </c>
      <c r="B142" s="62">
        <v>761</v>
      </c>
      <c r="C142" s="27" t="s">
        <v>54</v>
      </c>
      <c r="D142" s="27" t="s">
        <v>46</v>
      </c>
      <c r="E142" s="61" t="s">
        <v>130</v>
      </c>
      <c r="F142" s="69">
        <v>200</v>
      </c>
      <c r="G142" s="60">
        <f t="shared" si="49"/>
        <v>0</v>
      </c>
      <c r="H142" s="60">
        <f t="shared" si="49"/>
        <v>100000</v>
      </c>
      <c r="I142" s="87">
        <f t="shared" ref="I142" si="53">I143</f>
        <v>100000</v>
      </c>
      <c r="J142" s="89">
        <f t="shared" si="52"/>
        <v>100</v>
      </c>
      <c r="K142" s="23"/>
    </row>
    <row r="143" spans="1:11" ht="51" customHeight="1" x14ac:dyDescent="0.25">
      <c r="A143" s="26" t="s">
        <v>32</v>
      </c>
      <c r="B143" s="62">
        <v>761</v>
      </c>
      <c r="C143" s="27" t="s">
        <v>54</v>
      </c>
      <c r="D143" s="27" t="s">
        <v>46</v>
      </c>
      <c r="E143" s="61" t="s">
        <v>130</v>
      </c>
      <c r="F143" s="69">
        <v>240</v>
      </c>
      <c r="G143" s="60">
        <v>0</v>
      </c>
      <c r="H143" s="60">
        <v>100000</v>
      </c>
      <c r="I143" s="87">
        <v>100000</v>
      </c>
      <c r="J143" s="89">
        <f t="shared" si="52"/>
        <v>100</v>
      </c>
      <c r="K143" s="23"/>
    </row>
    <row r="144" spans="1:11" ht="93" customHeight="1" x14ac:dyDescent="0.25">
      <c r="A144" s="122" t="s">
        <v>169</v>
      </c>
      <c r="B144" s="57">
        <v>761</v>
      </c>
      <c r="C144" s="123" t="s">
        <v>54</v>
      </c>
      <c r="D144" s="123" t="s">
        <v>46</v>
      </c>
      <c r="E144" s="65">
        <v>1600000000</v>
      </c>
      <c r="F144" s="64" t="s">
        <v>104</v>
      </c>
      <c r="G144" s="60">
        <f>G145+G149</f>
        <v>0</v>
      </c>
      <c r="H144" s="60">
        <f>H145+H149</f>
        <v>32600</v>
      </c>
      <c r="I144" s="60">
        <f>I145+I149</f>
        <v>32600</v>
      </c>
      <c r="J144" s="89">
        <f t="shared" si="52"/>
        <v>100</v>
      </c>
      <c r="K144" s="23"/>
    </row>
    <row r="145" spans="1:11" ht="51" customHeight="1" x14ac:dyDescent="0.25">
      <c r="A145" s="104" t="s">
        <v>170</v>
      </c>
      <c r="B145" s="62">
        <v>761</v>
      </c>
      <c r="C145" s="105" t="s">
        <v>54</v>
      </c>
      <c r="D145" s="105" t="s">
        <v>46</v>
      </c>
      <c r="E145" s="59">
        <v>1600500000</v>
      </c>
      <c r="F145" s="64" t="s">
        <v>104</v>
      </c>
      <c r="G145" s="60">
        <f t="shared" ref="G145:H147" si="54">G146</f>
        <v>0</v>
      </c>
      <c r="H145" s="60">
        <f t="shared" si="54"/>
        <v>20500</v>
      </c>
      <c r="I145" s="87">
        <f t="shared" ref="I145" si="55">I146</f>
        <v>20500</v>
      </c>
      <c r="J145" s="89">
        <f t="shared" si="52"/>
        <v>100</v>
      </c>
      <c r="K145" s="23"/>
    </row>
    <row r="146" spans="1:11" ht="51" customHeight="1" x14ac:dyDescent="0.25">
      <c r="A146" s="104" t="s">
        <v>131</v>
      </c>
      <c r="B146" s="62">
        <v>761</v>
      </c>
      <c r="C146" s="105" t="s">
        <v>54</v>
      </c>
      <c r="D146" s="105" t="s">
        <v>46</v>
      </c>
      <c r="E146" s="59">
        <v>1600583530</v>
      </c>
      <c r="F146" s="64" t="s">
        <v>104</v>
      </c>
      <c r="G146" s="60">
        <f t="shared" si="54"/>
        <v>0</v>
      </c>
      <c r="H146" s="60">
        <f t="shared" si="54"/>
        <v>20500</v>
      </c>
      <c r="I146" s="87">
        <f t="shared" ref="I146" si="56">I147</f>
        <v>20500</v>
      </c>
      <c r="J146" s="89">
        <f t="shared" si="52"/>
        <v>100</v>
      </c>
      <c r="K146" s="23"/>
    </row>
    <row r="147" spans="1:11" ht="51" customHeight="1" x14ac:dyDescent="0.25">
      <c r="A147" s="101" t="s">
        <v>33</v>
      </c>
      <c r="B147" s="62">
        <v>761</v>
      </c>
      <c r="C147" s="105" t="s">
        <v>54</v>
      </c>
      <c r="D147" s="105" t="s">
        <v>46</v>
      </c>
      <c r="E147" s="59">
        <v>1600583530</v>
      </c>
      <c r="F147" s="69">
        <v>200</v>
      </c>
      <c r="G147" s="60">
        <f t="shared" si="54"/>
        <v>0</v>
      </c>
      <c r="H147" s="60">
        <f t="shared" si="54"/>
        <v>20500</v>
      </c>
      <c r="I147" s="87">
        <f t="shared" ref="I147" si="57">I148</f>
        <v>20500</v>
      </c>
      <c r="J147" s="89">
        <f t="shared" si="52"/>
        <v>100</v>
      </c>
      <c r="K147" s="23"/>
    </row>
    <row r="148" spans="1:11" ht="64.5" customHeight="1" x14ac:dyDescent="0.25">
      <c r="A148" s="101" t="s">
        <v>32</v>
      </c>
      <c r="B148" s="62">
        <v>761</v>
      </c>
      <c r="C148" s="105" t="s">
        <v>54</v>
      </c>
      <c r="D148" s="105" t="s">
        <v>46</v>
      </c>
      <c r="E148" s="59">
        <v>1600583530</v>
      </c>
      <c r="F148" s="69">
        <v>240</v>
      </c>
      <c r="G148" s="60">
        <v>0</v>
      </c>
      <c r="H148" s="60">
        <v>20500</v>
      </c>
      <c r="I148" s="87">
        <v>20500</v>
      </c>
      <c r="J148" s="89">
        <f t="shared" si="52"/>
        <v>100</v>
      </c>
      <c r="K148" s="23"/>
    </row>
    <row r="149" spans="1:11" ht="51" customHeight="1" x14ac:dyDescent="0.25">
      <c r="A149" s="104" t="s">
        <v>132</v>
      </c>
      <c r="B149" s="62">
        <v>761</v>
      </c>
      <c r="C149" s="105" t="s">
        <v>54</v>
      </c>
      <c r="D149" s="105" t="s">
        <v>46</v>
      </c>
      <c r="E149" s="59">
        <v>1600600000</v>
      </c>
      <c r="F149" s="64" t="s">
        <v>104</v>
      </c>
      <c r="G149" s="60">
        <f t="shared" ref="G149:H151" si="58">G150</f>
        <v>0</v>
      </c>
      <c r="H149" s="60">
        <f t="shared" si="58"/>
        <v>12100</v>
      </c>
      <c r="I149" s="87">
        <f t="shared" ref="I149:I151" si="59">I150</f>
        <v>12100</v>
      </c>
      <c r="J149" s="89">
        <f t="shared" si="52"/>
        <v>100</v>
      </c>
      <c r="K149" s="23"/>
    </row>
    <row r="150" spans="1:11" ht="51" customHeight="1" x14ac:dyDescent="0.25">
      <c r="A150" s="104" t="s">
        <v>131</v>
      </c>
      <c r="B150" s="62">
        <v>761</v>
      </c>
      <c r="C150" s="105" t="s">
        <v>54</v>
      </c>
      <c r="D150" s="105" t="s">
        <v>46</v>
      </c>
      <c r="E150" s="59">
        <v>1600683530</v>
      </c>
      <c r="F150" s="64" t="s">
        <v>104</v>
      </c>
      <c r="G150" s="60">
        <f t="shared" si="58"/>
        <v>0</v>
      </c>
      <c r="H150" s="60">
        <f t="shared" si="58"/>
        <v>12100</v>
      </c>
      <c r="I150" s="87">
        <f t="shared" si="59"/>
        <v>12100</v>
      </c>
      <c r="J150" s="89">
        <f t="shared" si="52"/>
        <v>100</v>
      </c>
      <c r="K150" s="23"/>
    </row>
    <row r="151" spans="1:11" ht="51" customHeight="1" x14ac:dyDescent="0.25">
      <c r="A151" s="101" t="s">
        <v>33</v>
      </c>
      <c r="B151" s="62">
        <v>761</v>
      </c>
      <c r="C151" s="105" t="s">
        <v>54</v>
      </c>
      <c r="D151" s="105" t="s">
        <v>46</v>
      </c>
      <c r="E151" s="59">
        <v>1600683530</v>
      </c>
      <c r="F151" s="69">
        <v>200</v>
      </c>
      <c r="G151" s="60">
        <f t="shared" si="58"/>
        <v>0</v>
      </c>
      <c r="H151" s="60">
        <f t="shared" si="58"/>
        <v>12100</v>
      </c>
      <c r="I151" s="87">
        <f t="shared" si="59"/>
        <v>12100</v>
      </c>
      <c r="J151" s="89">
        <f t="shared" si="52"/>
        <v>100</v>
      </c>
      <c r="K151" s="23"/>
    </row>
    <row r="152" spans="1:11" ht="63" customHeight="1" x14ac:dyDescent="0.25">
      <c r="A152" s="101" t="s">
        <v>32</v>
      </c>
      <c r="B152" s="62">
        <v>761</v>
      </c>
      <c r="C152" s="105" t="s">
        <v>54</v>
      </c>
      <c r="D152" s="105" t="s">
        <v>46</v>
      </c>
      <c r="E152" s="59">
        <v>1600683530</v>
      </c>
      <c r="F152" s="69">
        <v>240</v>
      </c>
      <c r="G152" s="60">
        <v>0</v>
      </c>
      <c r="H152" s="60">
        <v>12100</v>
      </c>
      <c r="I152" s="87">
        <v>12100</v>
      </c>
      <c r="J152" s="89">
        <f t="shared" si="52"/>
        <v>100</v>
      </c>
      <c r="K152" s="23"/>
    </row>
    <row r="153" spans="1:11" ht="31.5" x14ac:dyDescent="0.25">
      <c r="A153" s="18" t="s">
        <v>63</v>
      </c>
      <c r="B153" s="25">
        <v>761</v>
      </c>
      <c r="C153" s="20" t="s">
        <v>54</v>
      </c>
      <c r="D153" s="20" t="s">
        <v>46</v>
      </c>
      <c r="E153" s="63">
        <v>8200000000</v>
      </c>
      <c r="F153" s="51" t="s">
        <v>104</v>
      </c>
      <c r="G153" s="46">
        <f t="shared" ref="G153:H155" si="60">G154</f>
        <v>210951.9</v>
      </c>
      <c r="H153" s="46">
        <f t="shared" si="60"/>
        <v>211643.95</v>
      </c>
      <c r="I153" s="84">
        <f t="shared" ref="I153" si="61">I154</f>
        <v>207415.93</v>
      </c>
      <c r="J153" s="89">
        <f t="shared" si="52"/>
        <v>98.002295836946899</v>
      </c>
      <c r="K153" s="23"/>
    </row>
    <row r="154" spans="1:11" ht="48" customHeight="1" x14ac:dyDescent="0.25">
      <c r="A154" s="33" t="s">
        <v>115</v>
      </c>
      <c r="B154" s="19">
        <v>761</v>
      </c>
      <c r="C154" s="27" t="s">
        <v>54</v>
      </c>
      <c r="D154" s="27" t="s">
        <v>46</v>
      </c>
      <c r="E154" s="28">
        <v>8200093530</v>
      </c>
      <c r="F154" s="27" t="s">
        <v>104</v>
      </c>
      <c r="G154" s="44">
        <f t="shared" si="60"/>
        <v>210951.9</v>
      </c>
      <c r="H154" s="44">
        <f t="shared" si="60"/>
        <v>211643.95</v>
      </c>
      <c r="I154" s="83">
        <f t="shared" ref="I154" si="62">I155</f>
        <v>207415.93</v>
      </c>
      <c r="J154" s="89">
        <f t="shared" si="52"/>
        <v>98.002295836946899</v>
      </c>
      <c r="K154" s="23"/>
    </row>
    <row r="155" spans="1:11" ht="47.25" x14ac:dyDescent="0.25">
      <c r="A155" s="26" t="s">
        <v>33</v>
      </c>
      <c r="B155" s="19">
        <v>761</v>
      </c>
      <c r="C155" s="27" t="s">
        <v>54</v>
      </c>
      <c r="D155" s="27" t="s">
        <v>46</v>
      </c>
      <c r="E155" s="28">
        <v>8200093530</v>
      </c>
      <c r="F155" s="24">
        <v>200</v>
      </c>
      <c r="G155" s="44">
        <f t="shared" si="60"/>
        <v>210951.9</v>
      </c>
      <c r="H155" s="44">
        <f t="shared" si="60"/>
        <v>211643.95</v>
      </c>
      <c r="I155" s="83">
        <f t="shared" ref="I155" si="63">I156</f>
        <v>207415.93</v>
      </c>
      <c r="J155" s="89">
        <f t="shared" si="52"/>
        <v>98.002295836946899</v>
      </c>
      <c r="K155" s="23"/>
    </row>
    <row r="156" spans="1:11" ht="47.25" customHeight="1" x14ac:dyDescent="0.25">
      <c r="A156" s="26" t="s">
        <v>32</v>
      </c>
      <c r="B156" s="19">
        <v>761</v>
      </c>
      <c r="C156" s="27" t="s">
        <v>54</v>
      </c>
      <c r="D156" s="27" t="s">
        <v>46</v>
      </c>
      <c r="E156" s="28">
        <v>8200093530</v>
      </c>
      <c r="F156" s="24">
        <v>240</v>
      </c>
      <c r="G156" s="92">
        <v>210951.9</v>
      </c>
      <c r="H156" s="92">
        <v>211643.95</v>
      </c>
      <c r="I156" s="93">
        <v>207415.93</v>
      </c>
      <c r="J156" s="89">
        <f t="shared" si="52"/>
        <v>98.002295836946899</v>
      </c>
      <c r="K156" s="23"/>
    </row>
    <row r="157" spans="1:11" ht="33.75" customHeight="1" x14ac:dyDescent="0.25">
      <c r="A157" s="124" t="s">
        <v>171</v>
      </c>
      <c r="B157" s="125">
        <v>761</v>
      </c>
      <c r="C157" s="126" t="s">
        <v>48</v>
      </c>
      <c r="D157" s="126" t="s">
        <v>44</v>
      </c>
      <c r="E157" s="127" t="s">
        <v>117</v>
      </c>
      <c r="F157" s="126" t="s">
        <v>104</v>
      </c>
      <c r="G157" s="128">
        <f t="shared" ref="G157:I162" si="64">G158</f>
        <v>0</v>
      </c>
      <c r="H157" s="128">
        <f t="shared" si="64"/>
        <v>348100</v>
      </c>
      <c r="I157" s="128">
        <f t="shared" si="64"/>
        <v>348100</v>
      </c>
      <c r="J157" s="89">
        <f t="shared" si="52"/>
        <v>100</v>
      </c>
      <c r="K157" s="23"/>
    </row>
    <row r="158" spans="1:11" ht="34.5" customHeight="1" x14ac:dyDescent="0.25">
      <c r="A158" s="129" t="s">
        <v>172</v>
      </c>
      <c r="B158" s="130">
        <v>761</v>
      </c>
      <c r="C158" s="131" t="s">
        <v>48</v>
      </c>
      <c r="D158" s="131" t="s">
        <v>54</v>
      </c>
      <c r="E158" s="132" t="s">
        <v>117</v>
      </c>
      <c r="F158" s="131" t="s">
        <v>104</v>
      </c>
      <c r="G158" s="133">
        <f t="shared" si="64"/>
        <v>0</v>
      </c>
      <c r="H158" s="133">
        <f t="shared" si="64"/>
        <v>348100</v>
      </c>
      <c r="I158" s="133">
        <f t="shared" si="64"/>
        <v>348100</v>
      </c>
      <c r="J158" s="89">
        <f t="shared" si="52"/>
        <v>100</v>
      </c>
      <c r="K158" s="23"/>
    </row>
    <row r="159" spans="1:11" s="120" customFormat="1" ht="117.75" customHeight="1" x14ac:dyDescent="0.25">
      <c r="A159" s="134" t="s">
        <v>173</v>
      </c>
      <c r="B159" s="135">
        <v>761</v>
      </c>
      <c r="C159" s="136" t="s">
        <v>48</v>
      </c>
      <c r="D159" s="136" t="s">
        <v>54</v>
      </c>
      <c r="E159" s="137">
        <v>1800281600</v>
      </c>
      <c r="F159" s="136" t="s">
        <v>104</v>
      </c>
      <c r="G159" s="138">
        <f t="shared" si="64"/>
        <v>0</v>
      </c>
      <c r="H159" s="138">
        <f t="shared" si="64"/>
        <v>348100</v>
      </c>
      <c r="I159" s="138">
        <f t="shared" si="64"/>
        <v>348100</v>
      </c>
      <c r="J159" s="89">
        <f t="shared" si="52"/>
        <v>100</v>
      </c>
      <c r="K159" s="119"/>
    </row>
    <row r="160" spans="1:11" s="120" customFormat="1" ht="47.25" customHeight="1" x14ac:dyDescent="0.25">
      <c r="A160" s="139" t="s">
        <v>174</v>
      </c>
      <c r="B160" s="140">
        <v>761</v>
      </c>
      <c r="C160" s="141" t="s">
        <v>48</v>
      </c>
      <c r="D160" s="141" t="s">
        <v>54</v>
      </c>
      <c r="E160" s="142">
        <v>1800281600</v>
      </c>
      <c r="F160" s="141" t="s">
        <v>104</v>
      </c>
      <c r="G160" s="143">
        <f t="shared" si="64"/>
        <v>0</v>
      </c>
      <c r="H160" s="143">
        <f t="shared" si="64"/>
        <v>348100</v>
      </c>
      <c r="I160" s="143">
        <f t="shared" si="64"/>
        <v>348100</v>
      </c>
      <c r="J160" s="89">
        <f t="shared" si="52"/>
        <v>100</v>
      </c>
      <c r="K160" s="119"/>
    </row>
    <row r="161" spans="1:11" s="120" customFormat="1" ht="47.25" customHeight="1" x14ac:dyDescent="0.25">
      <c r="A161" s="41" t="s">
        <v>175</v>
      </c>
      <c r="B161" s="74">
        <v>761</v>
      </c>
      <c r="C161" s="75" t="s">
        <v>48</v>
      </c>
      <c r="D161" s="75" t="s">
        <v>54</v>
      </c>
      <c r="E161" s="76">
        <v>1800281600</v>
      </c>
      <c r="F161" s="75" t="s">
        <v>104</v>
      </c>
      <c r="G161" s="144">
        <f t="shared" si="64"/>
        <v>0</v>
      </c>
      <c r="H161" s="144">
        <f t="shared" si="64"/>
        <v>348100</v>
      </c>
      <c r="I161" s="144">
        <f t="shared" si="64"/>
        <v>348100</v>
      </c>
      <c r="J161" s="89">
        <f t="shared" si="52"/>
        <v>100</v>
      </c>
      <c r="K161" s="119"/>
    </row>
    <row r="162" spans="1:11" s="120" customFormat="1" ht="47.25" customHeight="1" x14ac:dyDescent="0.25">
      <c r="A162" s="101" t="s">
        <v>33</v>
      </c>
      <c r="B162" s="74">
        <v>761</v>
      </c>
      <c r="C162" s="75" t="s">
        <v>48</v>
      </c>
      <c r="D162" s="75" t="s">
        <v>54</v>
      </c>
      <c r="E162" s="76">
        <v>1800281600</v>
      </c>
      <c r="F162" s="75" t="s">
        <v>107</v>
      </c>
      <c r="G162" s="144">
        <f t="shared" si="64"/>
        <v>0</v>
      </c>
      <c r="H162" s="144">
        <f t="shared" si="64"/>
        <v>348100</v>
      </c>
      <c r="I162" s="144">
        <f t="shared" si="64"/>
        <v>348100</v>
      </c>
      <c r="J162" s="89">
        <f t="shared" si="52"/>
        <v>100</v>
      </c>
      <c r="K162" s="119"/>
    </row>
    <row r="163" spans="1:11" s="120" customFormat="1" ht="47.25" customHeight="1" x14ac:dyDescent="0.25">
      <c r="A163" s="145" t="s">
        <v>32</v>
      </c>
      <c r="B163" s="74">
        <v>761</v>
      </c>
      <c r="C163" s="75" t="s">
        <v>48</v>
      </c>
      <c r="D163" s="75" t="s">
        <v>54</v>
      </c>
      <c r="E163" s="76">
        <v>1800281600</v>
      </c>
      <c r="F163" s="146">
        <v>240</v>
      </c>
      <c r="G163" s="144">
        <v>0</v>
      </c>
      <c r="H163" s="144">
        <v>348100</v>
      </c>
      <c r="I163" s="144">
        <v>348100</v>
      </c>
      <c r="J163" s="89">
        <f t="shared" si="52"/>
        <v>100</v>
      </c>
      <c r="K163" s="119"/>
    </row>
    <row r="164" spans="1:11" ht="17.45" customHeight="1" x14ac:dyDescent="0.25">
      <c r="A164" s="18" t="s">
        <v>18</v>
      </c>
      <c r="B164" s="25">
        <v>761</v>
      </c>
      <c r="C164" s="20" t="s">
        <v>55</v>
      </c>
      <c r="D164" s="20" t="s">
        <v>44</v>
      </c>
      <c r="E164" s="52" t="s">
        <v>117</v>
      </c>
      <c r="F164" s="27" t="s">
        <v>104</v>
      </c>
      <c r="G164" s="44">
        <f>G165</f>
        <v>0</v>
      </c>
      <c r="H164" s="44">
        <f>H165</f>
        <v>53680.26</v>
      </c>
      <c r="I164" s="83">
        <f t="shared" ref="I164" si="65">I165</f>
        <v>53680.26</v>
      </c>
      <c r="J164" s="89">
        <f t="shared" si="52"/>
        <v>100</v>
      </c>
      <c r="K164" s="23"/>
    </row>
    <row r="165" spans="1:11" ht="15" customHeight="1" x14ac:dyDescent="0.25">
      <c r="A165" s="18" t="s">
        <v>34</v>
      </c>
      <c r="B165" s="25">
        <v>761</v>
      </c>
      <c r="C165" s="20" t="s">
        <v>55</v>
      </c>
      <c r="D165" s="20" t="s">
        <v>55</v>
      </c>
      <c r="E165" s="52" t="s">
        <v>117</v>
      </c>
      <c r="F165" s="27" t="s">
        <v>104</v>
      </c>
      <c r="G165" s="44">
        <f>G167</f>
        <v>0</v>
      </c>
      <c r="H165" s="44">
        <f>H167</f>
        <v>53680.26</v>
      </c>
      <c r="I165" s="83">
        <f t="shared" ref="I165" si="66">I167</f>
        <v>53680.26</v>
      </c>
      <c r="J165" s="89">
        <f t="shared" si="52"/>
        <v>100</v>
      </c>
      <c r="K165" s="23"/>
    </row>
    <row r="166" spans="1:11" ht="85.5" customHeight="1" x14ac:dyDescent="0.25">
      <c r="A166" s="29" t="s">
        <v>185</v>
      </c>
      <c r="B166" s="19">
        <v>761</v>
      </c>
      <c r="C166" s="27" t="s">
        <v>55</v>
      </c>
      <c r="D166" s="27" t="s">
        <v>55</v>
      </c>
      <c r="E166" s="52" t="s">
        <v>141</v>
      </c>
      <c r="F166" s="27" t="s">
        <v>104</v>
      </c>
      <c r="G166" s="44">
        <f t="shared" ref="G166:H170" si="67">G167</f>
        <v>0</v>
      </c>
      <c r="H166" s="44">
        <f t="shared" si="67"/>
        <v>53680.26</v>
      </c>
      <c r="I166" s="83">
        <f t="shared" ref="I166" si="68">I167</f>
        <v>53680.26</v>
      </c>
      <c r="J166" s="89">
        <f t="shared" si="52"/>
        <v>100</v>
      </c>
      <c r="K166" s="23"/>
    </row>
    <row r="167" spans="1:11" ht="55.5" customHeight="1" x14ac:dyDescent="0.25">
      <c r="A167" s="29" t="s">
        <v>186</v>
      </c>
      <c r="B167" s="19">
        <v>761</v>
      </c>
      <c r="C167" s="27" t="s">
        <v>55</v>
      </c>
      <c r="D167" s="27" t="s">
        <v>55</v>
      </c>
      <c r="E167" s="52" t="s">
        <v>142</v>
      </c>
      <c r="F167" s="27" t="s">
        <v>104</v>
      </c>
      <c r="G167" s="44">
        <f t="shared" si="67"/>
        <v>0</v>
      </c>
      <c r="H167" s="44">
        <f t="shared" si="67"/>
        <v>53680.26</v>
      </c>
      <c r="I167" s="83">
        <f t="shared" ref="I167" si="69">I168</f>
        <v>53680.26</v>
      </c>
      <c r="J167" s="89">
        <f t="shared" si="52"/>
        <v>100</v>
      </c>
      <c r="K167" s="23"/>
    </row>
    <row r="168" spans="1:11" ht="64.5" customHeight="1" x14ac:dyDescent="0.25">
      <c r="A168" s="29" t="s">
        <v>187</v>
      </c>
      <c r="B168" s="19">
        <v>761</v>
      </c>
      <c r="C168" s="27" t="s">
        <v>55</v>
      </c>
      <c r="D168" s="27" t="s">
        <v>55</v>
      </c>
      <c r="E168" s="52" t="s">
        <v>183</v>
      </c>
      <c r="F168" s="27" t="s">
        <v>104</v>
      </c>
      <c r="G168" s="44">
        <f t="shared" si="67"/>
        <v>0</v>
      </c>
      <c r="H168" s="44">
        <f t="shared" si="67"/>
        <v>53680.26</v>
      </c>
      <c r="I168" s="83">
        <f t="shared" ref="I168" si="70">I169</f>
        <v>53680.26</v>
      </c>
      <c r="J168" s="89">
        <f t="shared" si="52"/>
        <v>100</v>
      </c>
      <c r="K168" s="23"/>
    </row>
    <row r="169" spans="1:11" ht="66.75" customHeight="1" x14ac:dyDescent="0.25">
      <c r="A169" s="29" t="s">
        <v>188</v>
      </c>
      <c r="B169" s="19">
        <v>761</v>
      </c>
      <c r="C169" s="27" t="s">
        <v>55</v>
      </c>
      <c r="D169" s="27" t="s">
        <v>55</v>
      </c>
      <c r="E169" s="52" t="s">
        <v>184</v>
      </c>
      <c r="F169" s="27" t="s">
        <v>104</v>
      </c>
      <c r="G169" s="44">
        <f t="shared" si="67"/>
        <v>0</v>
      </c>
      <c r="H169" s="44">
        <f t="shared" si="67"/>
        <v>53680.26</v>
      </c>
      <c r="I169" s="83">
        <f t="shared" ref="I169" si="71">I170</f>
        <v>53680.26</v>
      </c>
      <c r="J169" s="89">
        <f t="shared" si="52"/>
        <v>100</v>
      </c>
      <c r="K169" s="23"/>
    </row>
    <row r="170" spans="1:11" ht="107.25" customHeight="1" x14ac:dyDescent="0.25">
      <c r="A170" s="71" t="s">
        <v>98</v>
      </c>
      <c r="B170" s="19">
        <v>761</v>
      </c>
      <c r="C170" s="27" t="s">
        <v>55</v>
      </c>
      <c r="D170" s="27" t="s">
        <v>55</v>
      </c>
      <c r="E170" s="52" t="s">
        <v>184</v>
      </c>
      <c r="F170" s="27" t="s">
        <v>105</v>
      </c>
      <c r="G170" s="44">
        <f t="shared" si="67"/>
        <v>0</v>
      </c>
      <c r="H170" s="44">
        <f t="shared" si="67"/>
        <v>53680.26</v>
      </c>
      <c r="I170" s="83">
        <f t="shared" ref="I170" si="72">I171</f>
        <v>53680.26</v>
      </c>
      <c r="J170" s="89">
        <f t="shared" si="52"/>
        <v>100</v>
      </c>
      <c r="K170" s="23"/>
    </row>
    <row r="171" spans="1:11" ht="55.5" customHeight="1" x14ac:dyDescent="0.25">
      <c r="A171" s="71" t="s">
        <v>140</v>
      </c>
      <c r="B171" s="19">
        <v>761</v>
      </c>
      <c r="C171" s="27" t="s">
        <v>55</v>
      </c>
      <c r="D171" s="27" t="s">
        <v>55</v>
      </c>
      <c r="E171" s="52" t="s">
        <v>184</v>
      </c>
      <c r="F171" s="27" t="s">
        <v>143</v>
      </c>
      <c r="G171" s="44">
        <v>0</v>
      </c>
      <c r="H171" s="44">
        <v>53680.26</v>
      </c>
      <c r="I171" s="83">
        <v>53680.26</v>
      </c>
      <c r="J171" s="89">
        <f t="shared" si="52"/>
        <v>100</v>
      </c>
      <c r="K171" s="23"/>
    </row>
    <row r="172" spans="1:11" ht="23.45" customHeight="1" x14ac:dyDescent="0.25">
      <c r="A172" s="147" t="s">
        <v>38</v>
      </c>
      <c r="B172" s="25">
        <v>761</v>
      </c>
      <c r="C172" s="20" t="s">
        <v>39</v>
      </c>
      <c r="D172" s="20" t="s">
        <v>44</v>
      </c>
      <c r="E172" s="148">
        <v>8300000000</v>
      </c>
      <c r="F172" s="20" t="s">
        <v>104</v>
      </c>
      <c r="G172" s="45">
        <f>G173</f>
        <v>0</v>
      </c>
      <c r="H172" s="45">
        <f t="shared" ref="H172:I176" si="73">H173</f>
        <v>704</v>
      </c>
      <c r="I172" s="45">
        <f t="shared" si="73"/>
        <v>704</v>
      </c>
      <c r="J172" s="89">
        <f t="shared" si="52"/>
        <v>100</v>
      </c>
      <c r="K172" s="23"/>
    </row>
    <row r="173" spans="1:11" ht="16.5" customHeight="1" x14ac:dyDescent="0.25">
      <c r="A173" s="147" t="s">
        <v>40</v>
      </c>
      <c r="B173" s="25">
        <v>761</v>
      </c>
      <c r="C173" s="20" t="s">
        <v>39</v>
      </c>
      <c r="D173" s="20" t="s">
        <v>41</v>
      </c>
      <c r="E173" s="149">
        <v>8300000000</v>
      </c>
      <c r="F173" s="20" t="s">
        <v>104</v>
      </c>
      <c r="G173" s="45">
        <f>G174</f>
        <v>0</v>
      </c>
      <c r="H173" s="45">
        <f t="shared" si="73"/>
        <v>704</v>
      </c>
      <c r="I173" s="45">
        <f t="shared" si="73"/>
        <v>704</v>
      </c>
      <c r="J173" s="89">
        <f t="shared" si="52"/>
        <v>100</v>
      </c>
      <c r="K173" s="23"/>
    </row>
    <row r="174" spans="1:11" ht="31.5" x14ac:dyDescent="0.25">
      <c r="A174" s="99" t="s">
        <v>176</v>
      </c>
      <c r="B174" s="150">
        <v>761</v>
      </c>
      <c r="C174" s="151" t="s">
        <v>39</v>
      </c>
      <c r="D174" s="151" t="s">
        <v>41</v>
      </c>
      <c r="E174" s="152">
        <v>8300000000</v>
      </c>
      <c r="F174" s="151" t="s">
        <v>104</v>
      </c>
      <c r="G174" s="153">
        <f>G175</f>
        <v>0</v>
      </c>
      <c r="H174" s="153">
        <f t="shared" si="73"/>
        <v>704</v>
      </c>
      <c r="I174" s="153">
        <f t="shared" si="73"/>
        <v>704</v>
      </c>
      <c r="J174" s="89">
        <f t="shared" si="52"/>
        <v>100</v>
      </c>
      <c r="K174" s="23"/>
    </row>
    <row r="175" spans="1:11" ht="31.5" x14ac:dyDescent="0.25">
      <c r="A175" s="154" t="s">
        <v>177</v>
      </c>
      <c r="B175" s="155">
        <v>761</v>
      </c>
      <c r="C175" s="156" t="s">
        <v>39</v>
      </c>
      <c r="D175" s="156" t="s">
        <v>41</v>
      </c>
      <c r="E175" s="152">
        <v>8300090400</v>
      </c>
      <c r="F175" s="156" t="s">
        <v>104</v>
      </c>
      <c r="G175" s="114">
        <f>G176</f>
        <v>0</v>
      </c>
      <c r="H175" s="114">
        <f t="shared" si="73"/>
        <v>704</v>
      </c>
      <c r="I175" s="114">
        <f t="shared" si="73"/>
        <v>704</v>
      </c>
      <c r="J175" s="89">
        <f t="shared" si="52"/>
        <v>100</v>
      </c>
      <c r="K175" s="23"/>
    </row>
    <row r="176" spans="1:11" ht="47.25" x14ac:dyDescent="0.25">
      <c r="A176" s="157" t="s">
        <v>102</v>
      </c>
      <c r="B176" s="155">
        <v>761</v>
      </c>
      <c r="C176" s="156" t="s">
        <v>39</v>
      </c>
      <c r="D176" s="156" t="s">
        <v>41</v>
      </c>
      <c r="E176" s="152">
        <v>8300090400</v>
      </c>
      <c r="F176" s="158" t="s">
        <v>107</v>
      </c>
      <c r="G176" s="113">
        <f>G177</f>
        <v>0</v>
      </c>
      <c r="H176" s="113">
        <f t="shared" si="73"/>
        <v>704</v>
      </c>
      <c r="I176" s="113">
        <f t="shared" si="73"/>
        <v>704</v>
      </c>
      <c r="J176" s="89">
        <f t="shared" si="52"/>
        <v>100</v>
      </c>
      <c r="K176" s="23"/>
    </row>
    <row r="177" spans="1:11" ht="53.25" customHeight="1" x14ac:dyDescent="0.25">
      <c r="A177" s="157" t="s">
        <v>102</v>
      </c>
      <c r="B177" s="159">
        <v>761</v>
      </c>
      <c r="C177" s="160" t="s">
        <v>39</v>
      </c>
      <c r="D177" s="160" t="s">
        <v>41</v>
      </c>
      <c r="E177" s="152">
        <v>8300090400</v>
      </c>
      <c r="F177" s="161" t="s">
        <v>108</v>
      </c>
      <c r="G177" s="115">
        <v>0</v>
      </c>
      <c r="H177" s="115">
        <v>704</v>
      </c>
      <c r="I177" s="116">
        <v>704</v>
      </c>
      <c r="J177" s="89">
        <f t="shared" si="52"/>
        <v>100</v>
      </c>
      <c r="K177" s="23"/>
    </row>
    <row r="178" spans="1:11" ht="21" customHeight="1" x14ac:dyDescent="0.25">
      <c r="A178" s="18" t="s">
        <v>20</v>
      </c>
      <c r="B178" s="25">
        <v>761</v>
      </c>
      <c r="C178" s="20" t="s">
        <v>51</v>
      </c>
      <c r="D178" s="20" t="s">
        <v>44</v>
      </c>
      <c r="E178" s="52" t="s">
        <v>117</v>
      </c>
      <c r="F178" s="51" t="s">
        <v>104</v>
      </c>
      <c r="G178" s="46">
        <f t="shared" ref="G178:H182" si="74">G179</f>
        <v>75000</v>
      </c>
      <c r="H178" s="46">
        <f t="shared" si="74"/>
        <v>69623.73</v>
      </c>
      <c r="I178" s="84">
        <f t="shared" ref="I178" si="75">I179</f>
        <v>69623.73</v>
      </c>
      <c r="J178" s="89">
        <f t="shared" si="52"/>
        <v>100</v>
      </c>
      <c r="K178" s="23"/>
    </row>
    <row r="179" spans="1:11" ht="18.600000000000001" customHeight="1" x14ac:dyDescent="0.25">
      <c r="A179" s="18" t="s">
        <v>30</v>
      </c>
      <c r="B179" s="25">
        <v>761</v>
      </c>
      <c r="C179" s="20" t="s">
        <v>51</v>
      </c>
      <c r="D179" s="20" t="s">
        <v>41</v>
      </c>
      <c r="E179" s="52" t="s">
        <v>117</v>
      </c>
      <c r="F179" s="30" t="s">
        <v>104</v>
      </c>
      <c r="G179" s="47">
        <f t="shared" si="74"/>
        <v>75000</v>
      </c>
      <c r="H179" s="47">
        <f t="shared" si="74"/>
        <v>69623.73</v>
      </c>
      <c r="I179" s="85">
        <f t="shared" ref="I179" si="76">I180</f>
        <v>69623.73</v>
      </c>
      <c r="J179" s="89">
        <f t="shared" si="52"/>
        <v>100</v>
      </c>
      <c r="K179" s="23"/>
    </row>
    <row r="180" spans="1:11" ht="31.5" x14ac:dyDescent="0.25">
      <c r="A180" s="41" t="s">
        <v>103</v>
      </c>
      <c r="B180" s="19">
        <v>761</v>
      </c>
      <c r="C180" s="27" t="s">
        <v>51</v>
      </c>
      <c r="D180" s="27" t="s">
        <v>41</v>
      </c>
      <c r="E180" s="28">
        <v>7500000000</v>
      </c>
      <c r="F180" s="30" t="s">
        <v>104</v>
      </c>
      <c r="G180" s="47">
        <f t="shared" si="74"/>
        <v>75000</v>
      </c>
      <c r="H180" s="47">
        <f t="shared" si="74"/>
        <v>69623.73</v>
      </c>
      <c r="I180" s="85">
        <f t="shared" ref="I180" si="77">I181</f>
        <v>69623.73</v>
      </c>
      <c r="J180" s="89">
        <f t="shared" si="52"/>
        <v>100</v>
      </c>
      <c r="K180" s="23"/>
    </row>
    <row r="181" spans="1:11" ht="30" customHeight="1" x14ac:dyDescent="0.25">
      <c r="A181" s="103" t="s">
        <v>31</v>
      </c>
      <c r="B181" s="19">
        <v>761</v>
      </c>
      <c r="C181" s="27" t="s">
        <v>51</v>
      </c>
      <c r="D181" s="27" t="s">
        <v>41</v>
      </c>
      <c r="E181" s="28">
        <v>7500097010</v>
      </c>
      <c r="F181" s="30" t="s">
        <v>104</v>
      </c>
      <c r="G181" s="47">
        <f t="shared" si="74"/>
        <v>75000</v>
      </c>
      <c r="H181" s="47">
        <f t="shared" si="74"/>
        <v>69623.73</v>
      </c>
      <c r="I181" s="85">
        <f t="shared" ref="I181" si="78">I182</f>
        <v>69623.73</v>
      </c>
      <c r="J181" s="89">
        <f t="shared" si="52"/>
        <v>100</v>
      </c>
      <c r="K181" s="23"/>
    </row>
    <row r="182" spans="1:11" ht="33" customHeight="1" x14ac:dyDescent="0.25">
      <c r="A182" s="101" t="s">
        <v>21</v>
      </c>
      <c r="B182" s="19">
        <v>761</v>
      </c>
      <c r="C182" s="27" t="s">
        <v>51</v>
      </c>
      <c r="D182" s="27" t="s">
        <v>41</v>
      </c>
      <c r="E182" s="28">
        <v>7500097010</v>
      </c>
      <c r="F182" s="22">
        <v>300</v>
      </c>
      <c r="G182" s="47">
        <f t="shared" si="74"/>
        <v>75000</v>
      </c>
      <c r="H182" s="47">
        <f t="shared" si="74"/>
        <v>69623.73</v>
      </c>
      <c r="I182" s="85">
        <f t="shared" ref="I182" si="79">I183</f>
        <v>69623.73</v>
      </c>
      <c r="J182" s="89">
        <f t="shared" si="52"/>
        <v>100</v>
      </c>
      <c r="K182" s="23"/>
    </row>
    <row r="183" spans="1:11" ht="31.5" x14ac:dyDescent="0.25">
      <c r="A183" s="102" t="s">
        <v>155</v>
      </c>
      <c r="B183" s="19">
        <v>761</v>
      </c>
      <c r="C183" s="27" t="s">
        <v>51</v>
      </c>
      <c r="D183" s="27" t="s">
        <v>41</v>
      </c>
      <c r="E183" s="28">
        <v>7500097010</v>
      </c>
      <c r="F183" s="22">
        <v>310</v>
      </c>
      <c r="G183" s="47">
        <v>75000</v>
      </c>
      <c r="H183" s="47">
        <v>69623.73</v>
      </c>
      <c r="I183" s="83">
        <v>69623.73</v>
      </c>
      <c r="J183" s="89">
        <f t="shared" si="52"/>
        <v>100</v>
      </c>
      <c r="K183" s="23"/>
    </row>
    <row r="184" spans="1:11" s="107" customFormat="1" ht="24.75" customHeight="1" x14ac:dyDescent="0.25">
      <c r="A184" s="162" t="s">
        <v>22</v>
      </c>
      <c r="B184" s="57">
        <v>761</v>
      </c>
      <c r="C184" s="163" t="s">
        <v>49</v>
      </c>
      <c r="D184" s="163" t="s">
        <v>44</v>
      </c>
      <c r="E184" s="164" t="s">
        <v>117</v>
      </c>
      <c r="F184" s="165" t="s">
        <v>104</v>
      </c>
      <c r="G184" s="166">
        <f>G185</f>
        <v>0</v>
      </c>
      <c r="H184" s="166">
        <f t="shared" ref="H184:I188" si="80">H185</f>
        <v>35342.61</v>
      </c>
      <c r="I184" s="166">
        <f t="shared" si="80"/>
        <v>35342.61</v>
      </c>
      <c r="J184" s="89">
        <f t="shared" si="52"/>
        <v>100</v>
      </c>
      <c r="K184" s="23"/>
    </row>
    <row r="185" spans="1:11" s="107" customFormat="1" ht="24.75" customHeight="1" x14ac:dyDescent="0.25">
      <c r="A185" s="162" t="s">
        <v>178</v>
      </c>
      <c r="B185" s="57">
        <v>761</v>
      </c>
      <c r="C185" s="163" t="s">
        <v>49</v>
      </c>
      <c r="D185" s="163" t="s">
        <v>41</v>
      </c>
      <c r="E185" s="164" t="s">
        <v>117</v>
      </c>
      <c r="F185" s="165" t="s">
        <v>104</v>
      </c>
      <c r="G185" s="166">
        <f>G186</f>
        <v>0</v>
      </c>
      <c r="H185" s="166">
        <f t="shared" si="80"/>
        <v>35342.61</v>
      </c>
      <c r="I185" s="166">
        <f t="shared" si="80"/>
        <v>35342.61</v>
      </c>
      <c r="J185" s="89">
        <f t="shared" si="52"/>
        <v>100</v>
      </c>
      <c r="K185" s="23"/>
    </row>
    <row r="186" spans="1:11" s="107" customFormat="1" ht="32.25" customHeight="1" x14ac:dyDescent="0.25">
      <c r="A186" s="26" t="s">
        <v>179</v>
      </c>
      <c r="B186" s="167">
        <v>761</v>
      </c>
      <c r="C186" s="168" t="s">
        <v>49</v>
      </c>
      <c r="D186" s="168" t="s">
        <v>41</v>
      </c>
      <c r="E186" s="169">
        <v>8300000000</v>
      </c>
      <c r="F186" s="170" t="s">
        <v>104</v>
      </c>
      <c r="G186" s="171">
        <f>G187</f>
        <v>0</v>
      </c>
      <c r="H186" s="172">
        <f t="shared" si="80"/>
        <v>35342.61</v>
      </c>
      <c r="I186" s="172">
        <f t="shared" si="80"/>
        <v>35342.61</v>
      </c>
      <c r="J186" s="89">
        <f t="shared" si="52"/>
        <v>100</v>
      </c>
      <c r="K186" s="23"/>
    </row>
    <row r="187" spans="1:11" s="107" customFormat="1" ht="34.5" customHeight="1" x14ac:dyDescent="0.25">
      <c r="A187" s="26" t="s">
        <v>180</v>
      </c>
      <c r="B187" s="167">
        <v>761</v>
      </c>
      <c r="C187" s="168" t="s">
        <v>49</v>
      </c>
      <c r="D187" s="168" t="s">
        <v>41</v>
      </c>
      <c r="E187" s="169">
        <v>8300093530</v>
      </c>
      <c r="F187" s="170" t="s">
        <v>104</v>
      </c>
      <c r="G187" s="171">
        <f>G188</f>
        <v>0</v>
      </c>
      <c r="H187" s="172">
        <f t="shared" si="80"/>
        <v>35342.61</v>
      </c>
      <c r="I187" s="172">
        <f t="shared" si="80"/>
        <v>35342.61</v>
      </c>
      <c r="J187" s="89">
        <f t="shared" si="52"/>
        <v>100</v>
      </c>
      <c r="K187" s="23"/>
    </row>
    <row r="188" spans="1:11" s="107" customFormat="1" ht="48" customHeight="1" x14ac:dyDescent="0.25">
      <c r="A188" s="26" t="s">
        <v>101</v>
      </c>
      <c r="B188" s="167">
        <v>761</v>
      </c>
      <c r="C188" s="168" t="s">
        <v>49</v>
      </c>
      <c r="D188" s="168" t="s">
        <v>41</v>
      </c>
      <c r="E188" s="169">
        <v>8300093530</v>
      </c>
      <c r="F188" s="173">
        <v>200</v>
      </c>
      <c r="G188" s="171">
        <f>G189</f>
        <v>0</v>
      </c>
      <c r="H188" s="172">
        <f t="shared" si="80"/>
        <v>35342.61</v>
      </c>
      <c r="I188" s="172">
        <f t="shared" si="80"/>
        <v>35342.61</v>
      </c>
      <c r="J188" s="89">
        <f t="shared" si="52"/>
        <v>100</v>
      </c>
      <c r="K188" s="23"/>
    </row>
    <row r="189" spans="1:11" s="107" customFormat="1" ht="63.75" customHeight="1" x14ac:dyDescent="0.25">
      <c r="A189" s="26" t="s">
        <v>32</v>
      </c>
      <c r="B189" s="167">
        <v>761</v>
      </c>
      <c r="C189" s="168" t="s">
        <v>49</v>
      </c>
      <c r="D189" s="168" t="s">
        <v>41</v>
      </c>
      <c r="E189" s="169">
        <v>8300093530</v>
      </c>
      <c r="F189" s="174">
        <v>240</v>
      </c>
      <c r="G189" s="171">
        <v>0</v>
      </c>
      <c r="H189" s="172">
        <v>35342.61</v>
      </c>
      <c r="I189" s="175">
        <v>35342.61</v>
      </c>
      <c r="J189" s="89">
        <f t="shared" si="52"/>
        <v>100</v>
      </c>
      <c r="K189" s="23"/>
    </row>
    <row r="190" spans="1:11" ht="24.95" customHeight="1" x14ac:dyDescent="0.25">
      <c r="A190" s="179" t="s">
        <v>56</v>
      </c>
      <c r="B190" s="179"/>
      <c r="C190" s="179"/>
      <c r="D190" s="179"/>
      <c r="E190" s="179"/>
      <c r="F190" s="179"/>
      <c r="G190" s="46">
        <f>G11+G67+G75+G107+G178+G89+G164</f>
        <v>3111163.75</v>
      </c>
      <c r="H190" s="46">
        <f>H11+H67+H75+H107+H178+H89+H164+H157+H172+H184</f>
        <v>7396906.5100000007</v>
      </c>
      <c r="I190" s="46">
        <f>I11+I67+I75+I107+I178+I89+I164+I157+I172+I184</f>
        <v>7269248.46</v>
      </c>
      <c r="J190" s="89">
        <f t="shared" si="52"/>
        <v>98.274169751538466</v>
      </c>
      <c r="K190" s="23"/>
    </row>
    <row r="191" spans="1:11" x14ac:dyDescent="0.25">
      <c r="A191" s="1"/>
      <c r="B191" s="1"/>
      <c r="C191" s="14"/>
      <c r="D191" s="1"/>
      <c r="E191" s="1"/>
      <c r="F191" s="1"/>
      <c r="G191" s="1"/>
      <c r="H191" s="1"/>
      <c r="I191" s="1"/>
      <c r="J191" s="1"/>
    </row>
    <row r="192" spans="1:11" x14ac:dyDescent="0.25">
      <c r="A192" s="1"/>
      <c r="B192" s="1"/>
      <c r="C192" s="14"/>
      <c r="D192" s="1"/>
      <c r="E192" s="1"/>
      <c r="F192" s="1"/>
      <c r="G192" s="1"/>
      <c r="H192" s="1"/>
      <c r="I192" s="13"/>
      <c r="J192" s="1"/>
    </row>
    <row r="193" spans="1:9" x14ac:dyDescent="0.25">
      <c r="I193" s="9"/>
    </row>
    <row r="194" spans="1:9" x14ac:dyDescent="0.25">
      <c r="A194" s="16"/>
    </row>
    <row r="195" spans="1:9" x14ac:dyDescent="0.25">
      <c r="I195" s="9"/>
    </row>
    <row r="198" spans="1:9" x14ac:dyDescent="0.25">
      <c r="F198" s="17"/>
      <c r="G198" s="17"/>
      <c r="H198" s="17"/>
    </row>
  </sheetData>
  <mergeCells count="16">
    <mergeCell ref="G1:J1"/>
    <mergeCell ref="G2:J2"/>
    <mergeCell ref="F3:J3"/>
    <mergeCell ref="F4:J4"/>
    <mergeCell ref="G5:J5"/>
    <mergeCell ref="J8:J9"/>
    <mergeCell ref="G8:H8"/>
    <mergeCell ref="A190:F190"/>
    <mergeCell ref="A7:I7"/>
    <mergeCell ref="A8:A9"/>
    <mergeCell ref="B8:B9"/>
    <mergeCell ref="C8:C9"/>
    <mergeCell ref="D8:D9"/>
    <mergeCell ref="E8:E9"/>
    <mergeCell ref="F8:F9"/>
    <mergeCell ref="I8:I9"/>
  </mergeCells>
  <pageMargins left="0.74803149606299213" right="0.19685039370078741" top="0.39370078740157483" bottom="0.39370078740157483" header="0.31496062992125984" footer="0.31496062992125984"/>
  <pageSetup paperSize="9" scale="73" orientation="portrait" r:id="rId1"/>
  <rowBreaks count="1" manualBreakCount="1">
    <brk id="15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общая</vt:lpstr>
      <vt:lpstr>общая!Заголовки_для_печати</vt:lpstr>
      <vt:lpstr>общая!Область_печати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2023-04-24T05:56:44Z</dcterms:modified>
</cp:coreProperties>
</file>